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 firstSheet="9" activeTab="16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" sheetId="9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զբոսայգի" sheetId="41" r:id="rId19"/>
  </sheets>
  <definedNames>
    <definedName name="_xlnm.Print_Area" localSheetId="2">'4 երաժշտակ'!$A$1:$G$50</definedName>
    <definedName name="_xlnm.Print_Area" localSheetId="3">'5 երաժշտակ '!$A$1:$G$53</definedName>
    <definedName name="_xlnm.Print_Area" localSheetId="4">'6 երաժշտակ '!$A$1:$G$55</definedName>
    <definedName name="_xlnm.Print_Area" localSheetId="5">'7 երաժշտակ'!$A$1:$G$47</definedName>
    <definedName name="_xlnm.Print_Area" localSheetId="0">Արվեստ!$A$1:$G$53</definedName>
    <definedName name="_xlnm.Print_Area" localSheetId="1">'թիվ 3 երաժշտ'!$A$1:$G$55</definedName>
    <definedName name="_xlnm.Print_Area" localSheetId="9">մանկապատան!$A$1:$G$57</definedName>
    <definedName name="_xlnm.Print_Area" localSheetId="6">նկարչական!$A$1:$G$47</definedName>
    <definedName name="_xlnm.Print_Area" localSheetId="7">պարարվեստ!$A$1:$G$44</definedName>
    <definedName name="_xlnm.Print_Area" localSheetId="8">տիկնիկային!$A$1:$G$57</definedName>
  </definedNames>
  <calcPr calcId="124519"/>
</workbook>
</file>

<file path=xl/calcChain.xml><?xml version="1.0" encoding="utf-8"?>
<calcChain xmlns="http://schemas.openxmlformats.org/spreadsheetml/2006/main">
  <c r="F33" i="33"/>
  <c r="G39" i="31"/>
  <c r="G28"/>
  <c r="G29"/>
  <c r="G30"/>
  <c r="G31"/>
  <c r="G32"/>
  <c r="G33"/>
  <c r="G34"/>
  <c r="G35"/>
  <c r="G36"/>
  <c r="G37"/>
  <c r="G38"/>
  <c r="F41"/>
  <c r="F28"/>
  <c r="F29"/>
  <c r="F30"/>
  <c r="F31"/>
  <c r="F32"/>
  <c r="F33"/>
  <c r="F34"/>
  <c r="F35"/>
  <c r="F36"/>
  <c r="F37"/>
  <c r="G38" i="29"/>
  <c r="G27" i="30"/>
  <c r="G28"/>
  <c r="G29"/>
  <c r="G30"/>
  <c r="G31"/>
  <c r="G32"/>
  <c r="G33"/>
  <c r="G34"/>
  <c r="D33" i="41"/>
  <c r="E32"/>
  <c r="F32"/>
  <c r="G31"/>
  <c r="F31"/>
  <c r="E31"/>
  <c r="E30"/>
  <c r="E29"/>
  <c r="F29"/>
  <c r="G29"/>
  <c r="G28"/>
  <c r="F28"/>
  <c r="E28"/>
  <c r="G27"/>
  <c r="F27"/>
  <c r="E27"/>
  <c r="E33"/>
  <c r="D39" i="40"/>
  <c r="G38"/>
  <c r="E37"/>
  <c r="F37"/>
  <c r="G36"/>
  <c r="F36"/>
  <c r="E36"/>
  <c r="F35"/>
  <c r="E35"/>
  <c r="G35"/>
  <c r="E34"/>
  <c r="F34"/>
  <c r="G34"/>
  <c r="E33"/>
  <c r="F33"/>
  <c r="F32"/>
  <c r="G32"/>
  <c r="E32"/>
  <c r="E31"/>
  <c r="F31"/>
  <c r="F30"/>
  <c r="E30"/>
  <c r="G30"/>
  <c r="E29"/>
  <c r="F29"/>
  <c r="E28"/>
  <c r="F28"/>
  <c r="E27"/>
  <c r="F27"/>
  <c r="E39"/>
  <c r="D33" i="39"/>
  <c r="G32"/>
  <c r="F32"/>
  <c r="E32"/>
  <c r="F31"/>
  <c r="E31"/>
  <c r="G31"/>
  <c r="F30"/>
  <c r="E30"/>
  <c r="G30"/>
  <c r="E29"/>
  <c r="F29"/>
  <c r="F28"/>
  <c r="E28"/>
  <c r="G28"/>
  <c r="E27"/>
  <c r="F27"/>
  <c r="D32" i="38"/>
  <c r="G31"/>
  <c r="F31"/>
  <c r="E31"/>
  <c r="F30"/>
  <c r="E30"/>
  <c r="G30"/>
  <c r="F29"/>
  <c r="E29"/>
  <c r="G29"/>
  <c r="E28"/>
  <c r="F28"/>
  <c r="G28"/>
  <c r="F27"/>
  <c r="E27"/>
  <c r="G27"/>
  <c r="E26"/>
  <c r="F26"/>
  <c r="F25"/>
  <c r="E25"/>
  <c r="E32"/>
  <c r="D31" i="37"/>
  <c r="F30"/>
  <c r="E30"/>
  <c r="G30"/>
  <c r="E29"/>
  <c r="F29"/>
  <c r="E28"/>
  <c r="F28"/>
  <c r="E27"/>
  <c r="F27"/>
  <c r="E26"/>
  <c r="F26"/>
  <c r="F25"/>
  <c r="E25"/>
  <c r="G25"/>
  <c r="E31"/>
  <c r="D33" i="36"/>
  <c r="E32"/>
  <c r="F32"/>
  <c r="E31"/>
  <c r="F31"/>
  <c r="G30"/>
  <c r="F30"/>
  <c r="E30"/>
  <c r="F29"/>
  <c r="E29"/>
  <c r="G29"/>
  <c r="E28"/>
  <c r="F28"/>
  <c r="G27"/>
  <c r="F27"/>
  <c r="E27"/>
  <c r="G26"/>
  <c r="F26"/>
  <c r="E26"/>
  <c r="E33"/>
  <c r="G37" i="40"/>
  <c r="G28" i="36"/>
  <c r="D35" i="6"/>
  <c r="G34"/>
  <c r="F34"/>
  <c r="E34"/>
  <c r="F33"/>
  <c r="E33"/>
  <c r="G33"/>
  <c r="F32"/>
  <c r="E32"/>
  <c r="G32"/>
  <c r="E31"/>
  <c r="F31"/>
  <c r="F30"/>
  <c r="E30"/>
  <c r="G30"/>
  <c r="E29"/>
  <c r="F29"/>
  <c r="F28"/>
  <c r="E28"/>
  <c r="G28"/>
  <c r="E27"/>
  <c r="F27"/>
  <c r="G27"/>
  <c r="E26"/>
  <c r="F26"/>
  <c r="G25"/>
  <c r="F25"/>
  <c r="F35"/>
  <c r="E25"/>
  <c r="E35"/>
  <c r="D34" i="16"/>
  <c r="F33"/>
  <c r="E33"/>
  <c r="G33"/>
  <c r="E32"/>
  <c r="F32"/>
  <c r="E31"/>
  <c r="F31"/>
  <c r="E30"/>
  <c r="F30"/>
  <c r="E29"/>
  <c r="F29"/>
  <c r="F28"/>
  <c r="G28"/>
  <c r="E28"/>
  <c r="F27"/>
  <c r="E27"/>
  <c r="E34"/>
  <c r="D41" i="35"/>
  <c r="E40"/>
  <c r="F40"/>
  <c r="E39"/>
  <c r="E38"/>
  <c r="F38"/>
  <c r="G38"/>
  <c r="E37"/>
  <c r="E36"/>
  <c r="F36"/>
  <c r="G36"/>
  <c r="E35"/>
  <c r="F35"/>
  <c r="G35"/>
  <c r="E34"/>
  <c r="F34"/>
  <c r="G34"/>
  <c r="E33"/>
  <c r="F33"/>
  <c r="E32"/>
  <c r="E31"/>
  <c r="F31"/>
  <c r="G31"/>
  <c r="E30"/>
  <c r="E29"/>
  <c r="F29"/>
  <c r="G29"/>
  <c r="E28"/>
  <c r="F28"/>
  <c r="E27"/>
  <c r="F27"/>
  <c r="E26"/>
  <c r="F26"/>
  <c r="D44" i="34"/>
  <c r="E43"/>
  <c r="F43"/>
  <c r="G43"/>
  <c r="F42"/>
  <c r="E42"/>
  <c r="G42"/>
  <c r="E41"/>
  <c r="F41"/>
  <c r="E40"/>
  <c r="E39"/>
  <c r="F39"/>
  <c r="G39"/>
  <c r="E38"/>
  <c r="F38"/>
  <c r="E37"/>
  <c r="F37"/>
  <c r="G37"/>
  <c r="E36"/>
  <c r="F35"/>
  <c r="G35"/>
  <c r="E35"/>
  <c r="E34"/>
  <c r="F34"/>
  <c r="G34"/>
  <c r="E33"/>
  <c r="F33"/>
  <c r="G33"/>
  <c r="E32"/>
  <c r="G31"/>
  <c r="F31"/>
  <c r="E31"/>
  <c r="E30"/>
  <c r="F30"/>
  <c r="E29"/>
  <c r="F29"/>
  <c r="E28"/>
  <c r="F28"/>
  <c r="G28"/>
  <c r="F27"/>
  <c r="E27"/>
  <c r="E26"/>
  <c r="F26"/>
  <c r="E25"/>
  <c r="F25"/>
  <c r="G25"/>
  <c r="E24"/>
  <c r="F24"/>
  <c r="G24"/>
  <c r="E23"/>
  <c r="D33" i="33"/>
  <c r="E32"/>
  <c r="F32"/>
  <c r="E31"/>
  <c r="F31"/>
  <c r="G31"/>
  <c r="F30"/>
  <c r="E30"/>
  <c r="G30"/>
  <c r="E29"/>
  <c r="F29"/>
  <c r="E28"/>
  <c r="F28"/>
  <c r="G28"/>
  <c r="G27"/>
  <c r="F27"/>
  <c r="E27"/>
  <c r="E26"/>
  <c r="F26"/>
  <c r="E25"/>
  <c r="F25"/>
  <c r="G24"/>
  <c r="F24"/>
  <c r="E24"/>
  <c r="E33"/>
  <c r="D34" i="32"/>
  <c r="F33"/>
  <c r="E33"/>
  <c r="G33"/>
  <c r="E32"/>
  <c r="F32"/>
  <c r="F31"/>
  <c r="E31"/>
  <c r="G31"/>
  <c r="E30"/>
  <c r="F30"/>
  <c r="G30"/>
  <c r="E29"/>
  <c r="F29"/>
  <c r="G28"/>
  <c r="F28"/>
  <c r="E28"/>
  <c r="F27"/>
  <c r="E27"/>
  <c r="G27"/>
  <c r="E26"/>
  <c r="E34"/>
  <c r="D41" i="31"/>
  <c r="E37"/>
  <c r="E36"/>
  <c r="E35"/>
  <c r="E34"/>
  <c r="E33"/>
  <c r="E32"/>
  <c r="E31"/>
  <c r="E30"/>
  <c r="E29"/>
  <c r="E28"/>
  <c r="E27"/>
  <c r="G27"/>
  <c r="G27" i="16"/>
  <c r="G25" i="33"/>
  <c r="G29"/>
  <c r="F26" i="32"/>
  <c r="G26"/>
  <c r="F27" i="31"/>
  <c r="D37" i="30"/>
  <c r="E33"/>
  <c r="F33"/>
  <c r="E32"/>
  <c r="F31"/>
  <c r="E31"/>
  <c r="E30"/>
  <c r="F30"/>
  <c r="E29"/>
  <c r="F29"/>
  <c r="E28"/>
  <c r="F28"/>
  <c r="E27"/>
  <c r="F27"/>
  <c r="F26"/>
  <c r="G26"/>
  <c r="E26"/>
  <c r="F29" i="20"/>
  <c r="F31" i="29"/>
  <c r="F35"/>
  <c r="F27" i="28"/>
  <c r="F31"/>
  <c r="F35"/>
  <c r="F34" i="3"/>
  <c r="G34"/>
  <c r="F38"/>
  <c r="G38"/>
  <c r="E25"/>
  <c r="F25"/>
  <c r="D41" i="29"/>
  <c r="E37"/>
  <c r="F37"/>
  <c r="E36"/>
  <c r="E35"/>
  <c r="G35"/>
  <c r="E34"/>
  <c r="F34"/>
  <c r="G34"/>
  <c r="E33"/>
  <c r="F33"/>
  <c r="E32"/>
  <c r="E31"/>
  <c r="G31"/>
  <c r="E30"/>
  <c r="F30"/>
  <c r="G30"/>
  <c r="E29"/>
  <c r="E28"/>
  <c r="F28"/>
  <c r="E32" i="20"/>
  <c r="D32"/>
  <c r="E29"/>
  <c r="G29"/>
  <c r="D38" i="28"/>
  <c r="E35"/>
  <c r="G35"/>
  <c r="E34"/>
  <c r="E33"/>
  <c r="F33"/>
  <c r="E32"/>
  <c r="F32"/>
  <c r="G32"/>
  <c r="E31"/>
  <c r="G31"/>
  <c r="E30"/>
  <c r="E29"/>
  <c r="F29"/>
  <c r="E28"/>
  <c r="F28"/>
  <c r="G28"/>
  <c r="E27"/>
  <c r="G27"/>
  <c r="E26"/>
  <c r="E25"/>
  <c r="E31" i="20"/>
  <c r="F31"/>
  <c r="G39" i="3"/>
  <c r="E32"/>
  <c r="E28" i="20"/>
  <c r="F28"/>
  <c r="G28"/>
  <c r="E30"/>
  <c r="E27"/>
  <c r="F27"/>
  <c r="E27" i="9"/>
  <c r="F27"/>
  <c r="G27"/>
  <c r="E28"/>
  <c r="E29"/>
  <c r="F29"/>
  <c r="E30"/>
  <c r="F30"/>
  <c r="E31"/>
  <c r="F31"/>
  <c r="G31"/>
  <c r="E32"/>
  <c r="E26"/>
  <c r="E35"/>
  <c r="E26" i="3"/>
  <c r="E27"/>
  <c r="F27"/>
  <c r="E28"/>
  <c r="E29"/>
  <c r="F29"/>
  <c r="G29"/>
  <c r="E30"/>
  <c r="E31"/>
  <c r="F31"/>
  <c r="E33"/>
  <c r="F33"/>
  <c r="G33"/>
  <c r="E34"/>
  <c r="E35"/>
  <c r="F35"/>
  <c r="E36"/>
  <c r="E37"/>
  <c r="F37"/>
  <c r="G37"/>
  <c r="E38"/>
  <c r="D42"/>
  <c r="D35" i="9"/>
  <c r="E37" i="30"/>
  <c r="G28" i="9"/>
  <c r="F26"/>
  <c r="G26"/>
  <c r="G29"/>
  <c r="F32"/>
  <c r="G32"/>
  <c r="F28"/>
  <c r="G30"/>
  <c r="E41" i="31"/>
  <c r="F41" i="29"/>
  <c r="G29"/>
  <c r="G37"/>
  <c r="G33"/>
  <c r="F32"/>
  <c r="G32"/>
  <c r="G28"/>
  <c r="E41"/>
  <c r="F29"/>
  <c r="F36"/>
  <c r="G36"/>
  <c r="G30" i="28"/>
  <c r="G25"/>
  <c r="G26"/>
  <c r="G29"/>
  <c r="F34"/>
  <c r="G34"/>
  <c r="F30"/>
  <c r="F26"/>
  <c r="E38"/>
  <c r="G33"/>
  <c r="F25"/>
  <c r="F32" i="30"/>
  <c r="F37"/>
  <c r="G36" i="3"/>
  <c r="G28"/>
  <c r="F30"/>
  <c r="G30"/>
  <c r="F26"/>
  <c r="G26"/>
  <c r="E42"/>
  <c r="F36"/>
  <c r="F32"/>
  <c r="G32"/>
  <c r="F28"/>
  <c r="G25"/>
  <c r="G35"/>
  <c r="G31"/>
  <c r="G27"/>
  <c r="G33" i="9"/>
  <c r="G35"/>
  <c r="F35"/>
  <c r="G41" i="31"/>
  <c r="G39" i="29"/>
  <c r="G41"/>
  <c r="G36" i="28"/>
  <c r="G38"/>
  <c r="F38"/>
  <c r="G35" i="30"/>
  <c r="G37"/>
  <c r="F42" i="3"/>
  <c r="G40"/>
  <c r="G42"/>
  <c r="G30" i="41"/>
  <c r="G33"/>
  <c r="F30"/>
  <c r="F33"/>
  <c r="G32"/>
  <c r="F39" i="40"/>
  <c r="G29"/>
  <c r="G27"/>
  <c r="G33"/>
  <c r="G28"/>
  <c r="G31"/>
  <c r="F33" i="39"/>
  <c r="G29"/>
  <c r="E33"/>
  <c r="G27"/>
  <c r="G33"/>
  <c r="F32" i="38"/>
  <c r="G25"/>
  <c r="G32"/>
  <c r="G26"/>
  <c r="F31" i="37"/>
  <c r="G26"/>
  <c r="G29"/>
  <c r="G27"/>
  <c r="G31"/>
  <c r="G28"/>
  <c r="F33" i="36"/>
  <c r="G32"/>
  <c r="G31"/>
  <c r="G33"/>
  <c r="G31" i="6"/>
  <c r="G26"/>
  <c r="G29"/>
  <c r="F34" i="16"/>
  <c r="G29"/>
  <c r="G32"/>
  <c r="G30"/>
  <c r="G34"/>
  <c r="G31"/>
  <c r="G31" i="20"/>
  <c r="F30"/>
  <c r="G30"/>
  <c r="G27"/>
  <c r="G32" i="35"/>
  <c r="F32"/>
  <c r="G28"/>
  <c r="G40"/>
  <c r="F39"/>
  <c r="G39"/>
  <c r="E41"/>
  <c r="G26"/>
  <c r="G27"/>
  <c r="F37"/>
  <c r="G37"/>
  <c r="G33"/>
  <c r="F30"/>
  <c r="F41"/>
  <c r="G32" i="34"/>
  <c r="G30"/>
  <c r="G27"/>
  <c r="F40"/>
  <c r="G40"/>
  <c r="F32"/>
  <c r="G41"/>
  <c r="E44"/>
  <c r="F23"/>
  <c r="F44"/>
  <c r="G26"/>
  <c r="F36"/>
  <c r="G36"/>
  <c r="G38"/>
  <c r="G29"/>
  <c r="G33" i="33"/>
  <c r="G26"/>
  <c r="G32"/>
  <c r="F34" i="32"/>
  <c r="G29"/>
  <c r="G32"/>
  <c r="G34"/>
  <c r="G39" i="40"/>
  <c r="G35" i="6"/>
  <c r="G32" i="20"/>
  <c r="F32"/>
  <c r="G30" i="35"/>
  <c r="G41"/>
  <c r="G23" i="34"/>
  <c r="G44"/>
</calcChain>
</file>

<file path=xl/sharedStrings.xml><?xml version="1.0" encoding="utf-8"?>
<sst xmlns="http://schemas.openxmlformats.org/spreadsheetml/2006/main" count="648" uniqueCount="178">
  <si>
    <t>Ա.Ներսիսյան</t>
  </si>
  <si>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</si>
  <si>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</si>
  <si>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</si>
  <si>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</si>
  <si>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</si>
  <si>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</si>
  <si>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</si>
  <si>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</si>
  <si>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 xml:space="preserve">Համայնքապետարանի աշխատակազմի ֆինանսատնտեսագիտական բաժնի գլխավոր մասնագետ </t>
  </si>
  <si>
    <t>կ.տ</t>
  </si>
  <si>
    <t>Տնօրեն</t>
  </si>
  <si>
    <t>Ուսմասվար</t>
  </si>
  <si>
    <t>Հաշվապահ</t>
  </si>
  <si>
    <t>Գրադարանավար</t>
  </si>
  <si>
    <t>Դասատւ 18 ժամ</t>
  </si>
  <si>
    <t>Դասատւ 24 ժամ</t>
  </si>
  <si>
    <t>Կազմակերպիչ</t>
  </si>
  <si>
    <t>Պահակ</t>
  </si>
  <si>
    <t>Հավաքարար</t>
  </si>
  <si>
    <t>Պետ.պատվեր</t>
  </si>
  <si>
    <t>Ընդամենը</t>
  </si>
  <si>
    <t>Խ.Վարդանյան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</si>
  <si>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</si>
  <si>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</si>
  <si>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</si>
  <si>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Գ.Մալխասյան</t>
  </si>
  <si>
    <t>Դասատու 18 ժամ</t>
  </si>
  <si>
    <t>Գործավար</t>
  </si>
  <si>
    <t>Վ.Սանոյան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</si>
  <si>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</si>
  <si>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</si>
  <si>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</si>
  <si>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</si>
  <si>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</si>
  <si>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</si>
  <si>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</si>
  <si>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</si>
  <si>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</si>
  <si>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</si>
  <si>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</si>
  <si>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Աշխատողների թվաքանակ  24</t>
  </si>
  <si>
    <t>(ՀՀ դրամ)</t>
  </si>
  <si>
    <t>Հաստիքային միավոր   (դրույք)</t>
  </si>
  <si>
    <t>Պաշտոնային դրույքաչափ</t>
  </si>
  <si>
    <t>Տնօրենի ժ/պ</t>
  </si>
  <si>
    <t xml:space="preserve">Համայնքապետարանի աշխատակազմի մշակույթի և երետասարդության հարցերի բաժնի պետ` </t>
  </si>
  <si>
    <t>Լ.Թովմասյան</t>
  </si>
  <si>
    <t>Գեղարվեստական ղեկավար</t>
  </si>
  <si>
    <t>Հաստիքային թվաքանակ  92</t>
  </si>
  <si>
    <t>Աշխատողների թվաքանակ  44</t>
  </si>
  <si>
    <t>Աշխատողների թվաքանակ  30</t>
  </si>
  <si>
    <t>Դիրիժոր</t>
  </si>
  <si>
    <t>Բարձրացում</t>
  </si>
  <si>
    <t>Ա.Տիգրանյանի անվան թիվ 3 երաժշտական դպրոց ՀՈԱԿ</t>
  </si>
  <si>
    <t>Հ.Թաթարյան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</si>
  <si>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</si>
  <si>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</si>
  <si>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</si>
  <si>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</si>
  <si>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 xml:space="preserve">             Մ.Հովհաննիսյան</t>
  </si>
  <si>
    <t>Ա.Դ. Մերկուրովի անվան նկարչական դպրոց ՀՈԱԿ</t>
  </si>
  <si>
    <t>Աշխատողների թվաքանակ  19</t>
  </si>
  <si>
    <t>Փոխտնօրեն</t>
  </si>
  <si>
    <t>Դասատու</t>
  </si>
  <si>
    <t>Լաբորանտ</t>
  </si>
  <si>
    <t>Ժ.Սարգսյան</t>
  </si>
  <si>
    <t>Պարարվեստի դպրոց ՀՈԱԿ</t>
  </si>
  <si>
    <t>Աշխատողների թվաքանակ  20</t>
  </si>
  <si>
    <t>Նվագող</t>
  </si>
  <si>
    <t>Նվագակցող</t>
  </si>
  <si>
    <t>Գեղարվեստ.ղեկավար</t>
  </si>
  <si>
    <t>Պարող</t>
  </si>
  <si>
    <t>Ս.Գասպարյան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</si>
  <si>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</si>
  <si>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</si>
  <si>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</si>
  <si>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</si>
  <si>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</si>
  <si>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</si>
  <si>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</si>
  <si>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</si>
  <si>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Բուտաֆորիստ</t>
  </si>
  <si>
    <t>Տիկնիկագործ մեխանիզատոր</t>
  </si>
  <si>
    <t>Դերձակ</t>
  </si>
  <si>
    <t>Կատարող նկարիչ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</si>
  <si>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</si>
  <si>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</si>
  <si>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</si>
  <si>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</si>
  <si>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</si>
  <si>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</si>
  <si>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Հավաքարար, հսկիչ</t>
  </si>
  <si>
    <t>Ա.Մանուկյան</t>
  </si>
  <si>
    <t>Մանկապատանեկան արվեստի պալատ  ՀՈԱԿ</t>
  </si>
  <si>
    <t>Աշխատողների թվաքանակ  41</t>
  </si>
  <si>
    <t>Բաժնի վարիչ</t>
  </si>
  <si>
    <t>Կուլտ.կազմակերպիչ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</si>
  <si>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</si>
  <si>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</si>
  <si>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</si>
  <si>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</si>
  <si>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</si>
  <si>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</si>
  <si>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&lt;&lt;Քրեյզի&gt;&gt; 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</si>
  <si>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</si>
  <si>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</si>
  <si>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</si>
  <si>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</si>
  <si>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Լ.Մակարյան</t>
  </si>
  <si>
    <t>Կենտրոնական գրադարան ՀՈԱԿ</t>
  </si>
  <si>
    <t>Աշխատողների թվաքանակ  43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</si>
  <si>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</si>
  <si>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</si>
  <si>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</si>
  <si>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</si>
  <si>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</si>
  <si>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Ք.Սահակյան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</si>
  <si>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</si>
  <si>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</si>
  <si>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</si>
  <si>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</si>
  <si>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</si>
  <si>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</si>
  <si>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</si>
  <si>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Շ.Մելքոնյան</t>
  </si>
  <si>
    <t>Հովհաննես Շիրազի հուշատուն-թանգարան ՀՈԱԿ</t>
  </si>
  <si>
    <t>Աշխատողների թվաքանակ  9</t>
  </si>
  <si>
    <t>Ավ.էքսկուրսավար</t>
  </si>
  <si>
    <t>Ցուցանմուշների պահապան</t>
  </si>
  <si>
    <t>Ա.Պապանյան</t>
  </si>
  <si>
    <t>Մարիամ և Երանուհի Ասլամազյան քույրերի պատկերասրահ ՀՈԱԿ</t>
  </si>
  <si>
    <t>Աշխատողների թվաքանակ  12</t>
  </si>
  <si>
    <t xml:space="preserve"> </t>
  </si>
  <si>
    <t>Կ.Բարսեղյան</t>
  </si>
  <si>
    <t>Կումայրի պատմամշակութային արգելոց-թանգարան ՀՈԱԿ</t>
  </si>
  <si>
    <t>Հաստիքների թվաքանակ  17</t>
  </si>
  <si>
    <t>Մասնաճյուղի վարիչ</t>
  </si>
  <si>
    <t>Ավագ գիտ. Աշխատողող</t>
  </si>
  <si>
    <t>Ինժեներ-գիտաշխատող</t>
  </si>
  <si>
    <t>Տեխնիկական աշխատող</t>
  </si>
  <si>
    <t>Հսկիչ-գանձապահ</t>
  </si>
  <si>
    <t>Գլխավոր ֆոնդապահ</t>
  </si>
  <si>
    <t>Ցուցասրահի վարիչ</t>
  </si>
  <si>
    <t>Ի.Ավագյան</t>
  </si>
  <si>
    <t>&lt;&lt;Գյումրու զբոսայգիներ և պուրակներ&gt;&gt; ՀՈԱԿ</t>
  </si>
  <si>
    <t>Աշխատողների թվաքանակ  26</t>
  </si>
  <si>
    <t>տարեկան աշխատավարձ</t>
  </si>
  <si>
    <t>Դենդրոլոգ</t>
  </si>
  <si>
    <t>Այգեպան</t>
  </si>
  <si>
    <t>պահակ</t>
  </si>
  <si>
    <t>բանվոր</t>
  </si>
  <si>
    <t>Ս.Սարգսյան</t>
  </si>
  <si>
    <t>Գ.Ղուկասյան</t>
  </si>
  <si>
    <t>ՀԱՎԵԼՎԱԾ N 16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N              որոշման</t>
  </si>
  <si>
    <t>ՀԱՎԵԼՎԱԾ N 18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N              որոշման</t>
  </si>
  <si>
    <t>ՀԱՎԵԼՎԱԾ N 17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              N              որոշման</t>
  </si>
  <si>
    <t>ՀԱՎԵԼՎԱԾ N 19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N            որոշման</t>
  </si>
  <si>
    <t>ՀԱՎԵԼՎԱԾ N 20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                N                     որոշման</t>
  </si>
  <si>
    <t>ՀԱՎԵԼՎԱԾ N 21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N                  որոշման</t>
  </si>
  <si>
    <t>ՀԱՎԵԼՎԱԾ N 22                                                                              Հայաստանի Հանրապետության Շիրակի մարզի Գյումրի համայնքի ավագանու 2022 թվականի  11-ըմայիսի                                                                                                   N                  որոշման</t>
  </si>
  <si>
    <t>ՀԱՎԵԼՎԱԾ N 23 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                             N                  որոշման</t>
  </si>
  <si>
    <t xml:space="preserve"> տնօրեն</t>
  </si>
  <si>
    <t>ՀԱՎԵԼՎԱԾ N 24                                                                         Հայաստանի Հանրապետության Շիրակի մարզի Գյումրի համայնքի ավագանու 2022 թվականի  11-ը մայիսի                                                        N                  որոշման</t>
  </si>
  <si>
    <t>ՀԱՎԵԼՎԱԾ N 25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N                  որոշման</t>
  </si>
  <si>
    <t>Վ.Մատինյան</t>
  </si>
  <si>
    <t>ՀԱՎԵԼՎԱԾ N 26                  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N                  որոշման</t>
  </si>
  <si>
    <t>Գ.Մեժլումյան</t>
  </si>
  <si>
    <t>ՀԱՎԵԼՎԱԾ N 27                                                                             Հայաստանի Հանրապետության Շիրակի մարզի Գյումրի համայնքի ավագանու 2022 թվականի 11-ըմայիսի                                                                                                       N                  որոշման</t>
  </si>
  <si>
    <t xml:space="preserve">տնօրենի </t>
  </si>
  <si>
    <t>Կ.Վիրաբյան</t>
  </si>
  <si>
    <t>ՀԱՎԵԼՎԱԾ N 30    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</si>
  <si>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29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</si>
  <si>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28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</si>
  <si>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31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</si>
  <si>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32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</si>
  <si>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33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</si>
  <si>
    <t>ՀԱՎԵԼՎԱԾ N 34                                                                                 Հայաստանի Հանրապետության Շիրակի մարզի Գյումրի համայնքի ավագանու 2022 թվականի 11-ը մայիսի                                                                                                       N                  որոշման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</si>
</sst>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3" fontId="11" fillId="0" borderId="9" xfId="0" applyNumberFormat="1" applyFont="1" applyBorder="1" applyAlignment="1">
      <alignment horizontal="center" vertical="top" wrapText="1"/>
    </xf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4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left"/>
    </xf>
    <xf numFmtId="3" fontId="12" fillId="0" borderId="9" xfId="0" applyNumberFormat="1" applyFont="1" applyBorder="1" applyAlignment="1">
      <alignment horizontal="center" vertical="top" wrapText="1"/>
    </xf>
    <xf numFmtId="3" fontId="12" fillId="0" borderId="18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top" wrapText="1"/>
    </xf>
    <xf numFmtId="0" fontId="12" fillId="0" borderId="20" xfId="0" applyFont="1" applyBorder="1" applyAlignment="1">
      <alignment horizontal="right" vertical="top" wrapText="1"/>
    </xf>
    <xf numFmtId="3" fontId="11" fillId="0" borderId="2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2" xfId="0" applyFont="1" applyBorder="1"/>
    <xf numFmtId="0" fontId="7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left" vertical="top"/>
    </xf>
    <xf numFmtId="0" fontId="9" fillId="0" borderId="0" xfId="0" applyFont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 wrapText="1"/>
    </xf>
    <xf numFmtId="3" fontId="7" fillId="0" borderId="21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3" fontId="11" fillId="0" borderId="8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12" fillId="0" borderId="25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54"/>
  <sheetViews>
    <sheetView workbookViewId="0">
      <selection activeCell="F8" sqref="F8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6" width="18.140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 ht="12.75" customHeight="1">
      <c r="D2" s="148" t="s">
        <v>154</v>
      </c>
      <c r="E2" s="148"/>
      <c r="F2" s="148"/>
      <c r="G2" s="148"/>
    </row>
    <row r="3" spans="1:15" ht="12.75" customHeight="1">
      <c r="D3" s="148"/>
      <c r="E3" s="148"/>
      <c r="F3" s="148"/>
      <c r="G3" s="148"/>
    </row>
    <row r="4" spans="1:15" ht="12.75" customHeight="1">
      <c r="D4" s="148"/>
      <c r="E4" s="148"/>
      <c r="F4" s="148"/>
      <c r="G4" s="148"/>
    </row>
    <row r="5" spans="1:15" ht="12.75" customHeight="1">
      <c r="D5" s="148"/>
      <c r="E5" s="148"/>
      <c r="F5" s="148"/>
      <c r="G5" s="148"/>
    </row>
    <row r="6" spans="1:15" ht="12.75" customHeight="1">
      <c r="D6" s="148"/>
      <c r="E6" s="148"/>
      <c r="F6" s="148"/>
      <c r="G6" s="148"/>
    </row>
    <row r="7" spans="1:15" ht="12.75" customHeight="1">
      <c r="D7" s="148"/>
      <c r="E7" s="148"/>
      <c r="F7" s="148"/>
      <c r="G7" s="148"/>
    </row>
    <row r="8" spans="1:15" ht="15.75" customHeight="1">
      <c r="D8" s="142"/>
      <c r="E8" s="142"/>
      <c r="F8" s="142"/>
      <c r="G8" s="142"/>
    </row>
    <row r="10" spans="1:15" ht="12.75" customHeight="1">
      <c r="A10" s="7"/>
      <c r="B10" s="7"/>
      <c r="C10" s="7"/>
      <c r="D10" s="76"/>
      <c r="E10" s="76"/>
      <c r="F10" s="76"/>
      <c r="G10" s="76"/>
      <c r="H10" s="76"/>
      <c r="I10" s="41"/>
      <c r="J10" s="43"/>
      <c r="K10" s="43"/>
      <c r="L10" s="43"/>
      <c r="M10" s="43"/>
      <c r="N10" s="153"/>
      <c r="O10" s="153"/>
    </row>
    <row r="11" spans="1:15" ht="17.25">
      <c r="A11" s="10"/>
      <c r="B11" s="7"/>
      <c r="C11" s="7"/>
      <c r="D11" s="7"/>
      <c r="E11" s="76"/>
      <c r="F11" s="76"/>
      <c r="G11" s="76"/>
      <c r="H11" s="76"/>
      <c r="I11" s="7"/>
      <c r="J11" s="54"/>
      <c r="K11" s="43"/>
      <c r="L11" s="43"/>
      <c r="M11" s="43"/>
      <c r="N11" s="153"/>
      <c r="O11" s="153"/>
    </row>
    <row r="12" spans="1:15" ht="17.25">
      <c r="A12" s="10"/>
      <c r="B12" s="7"/>
      <c r="C12" s="7"/>
      <c r="D12" s="7"/>
      <c r="E12" s="7"/>
      <c r="F12" s="7"/>
      <c r="G12" s="7"/>
      <c r="H12" s="7"/>
      <c r="I12" s="7"/>
      <c r="J12" s="54"/>
      <c r="K12" s="43"/>
      <c r="L12" s="43"/>
      <c r="M12" s="43"/>
      <c r="N12" s="43"/>
      <c r="O12" s="43"/>
    </row>
    <row r="13" spans="1:15" ht="15.75" customHeight="1">
      <c r="A13" s="7"/>
      <c r="B13" s="7"/>
      <c r="C13" s="85"/>
      <c r="D13" s="8" t="s">
        <v>3</v>
      </c>
      <c r="E13" s="8"/>
      <c r="F13" s="8"/>
      <c r="G13" s="8"/>
      <c r="H13" s="7"/>
      <c r="I13" s="7"/>
      <c r="J13" s="43"/>
      <c r="K13" s="43"/>
      <c r="L13" s="154"/>
      <c r="M13" s="154"/>
      <c r="N13" s="154"/>
      <c r="O13" s="43"/>
    </row>
    <row r="14" spans="1:15" ht="17.25">
      <c r="A14" s="12"/>
      <c r="B14" s="7"/>
      <c r="C14" s="7"/>
      <c r="D14" s="7"/>
      <c r="E14" s="7"/>
      <c r="F14" s="7"/>
      <c r="G14" s="7"/>
      <c r="H14" s="7"/>
      <c r="I14" s="7"/>
      <c r="J14" s="59"/>
      <c r="K14" s="43"/>
      <c r="L14" s="43"/>
      <c r="M14" s="43"/>
      <c r="N14" s="43"/>
      <c r="O14" s="43"/>
    </row>
    <row r="15" spans="1:15" ht="17.25">
      <c r="A15" s="7"/>
      <c r="B15" s="145" t="s">
        <v>4</v>
      </c>
      <c r="C15" s="145"/>
      <c r="D15" s="145"/>
      <c r="E15" s="145"/>
      <c r="F15" s="145"/>
      <c r="G15" s="145"/>
      <c r="H15" s="145"/>
      <c r="I15" s="7"/>
      <c r="J15" s="43"/>
      <c r="K15" s="154"/>
      <c r="L15" s="154"/>
      <c r="M15" s="154"/>
      <c r="N15" s="154"/>
      <c r="O15" s="154"/>
    </row>
    <row r="16" spans="1:15" ht="17.25">
      <c r="A16" s="12"/>
      <c r="B16" s="7"/>
      <c r="C16" s="7"/>
      <c r="D16" s="7"/>
      <c r="E16" s="7"/>
      <c r="F16" s="7"/>
      <c r="G16" s="7"/>
      <c r="H16" s="7"/>
      <c r="I16" s="7"/>
      <c r="J16" s="59"/>
      <c r="K16" s="43"/>
      <c r="L16" s="43"/>
      <c r="M16" s="43"/>
      <c r="N16" s="43"/>
      <c r="O16" s="43"/>
    </row>
    <row r="17" spans="1:15" ht="17.25">
      <c r="A17" s="12"/>
      <c r="B17" s="147" t="s">
        <v>5</v>
      </c>
      <c r="C17" s="147"/>
      <c r="D17" s="147"/>
      <c r="E17" s="147"/>
      <c r="F17" s="147"/>
      <c r="G17" s="147"/>
      <c r="H17" s="147"/>
      <c r="I17" s="7"/>
      <c r="J17" s="59"/>
      <c r="K17" s="155"/>
      <c r="L17" s="155"/>
      <c r="M17" s="155"/>
      <c r="N17" s="155"/>
      <c r="O17" s="155"/>
    </row>
    <row r="18" spans="1:15" ht="13.5">
      <c r="A18" s="7"/>
      <c r="B18" s="7"/>
      <c r="C18" s="7"/>
      <c r="D18" s="7"/>
      <c r="E18" s="7"/>
      <c r="F18" s="7"/>
      <c r="G18" s="7"/>
      <c r="H18" s="7"/>
      <c r="I18" s="7"/>
      <c r="J18" s="43"/>
      <c r="K18" s="43"/>
      <c r="L18" s="43"/>
      <c r="M18" s="43"/>
      <c r="N18" s="43"/>
      <c r="O18" s="43"/>
    </row>
    <row r="19" spans="1:15" ht="14.25">
      <c r="A19" s="13"/>
      <c r="B19" s="7"/>
      <c r="C19" s="7"/>
      <c r="D19" s="7"/>
      <c r="E19" s="7"/>
      <c r="F19" s="7"/>
      <c r="G19" s="7"/>
      <c r="H19" s="7"/>
      <c r="I19" s="7"/>
      <c r="J19" s="60"/>
      <c r="K19" s="43"/>
      <c r="L19" s="43"/>
      <c r="M19" s="43"/>
      <c r="N19" s="43"/>
      <c r="O19" s="43"/>
    </row>
    <row r="20" spans="1:15" ht="14.25">
      <c r="A20" s="7"/>
      <c r="B20" s="146" t="s">
        <v>49</v>
      </c>
      <c r="C20" s="146"/>
      <c r="D20" s="146"/>
      <c r="E20" s="14"/>
      <c r="F20" s="14"/>
      <c r="G20" s="7"/>
      <c r="H20" s="7"/>
      <c r="I20" s="7"/>
      <c r="J20" s="43"/>
      <c r="K20" s="156"/>
      <c r="L20" s="156"/>
      <c r="M20" s="61"/>
      <c r="N20" s="43"/>
      <c r="O20" s="43"/>
    </row>
    <row r="21" spans="1:15" ht="14.25">
      <c r="A21" s="15"/>
      <c r="B21" s="7"/>
      <c r="C21" s="7"/>
      <c r="D21" s="7"/>
      <c r="E21" s="7"/>
      <c r="F21" s="7"/>
      <c r="G21" s="7"/>
      <c r="H21" s="7"/>
      <c r="I21" s="7"/>
      <c r="J21" s="62"/>
      <c r="K21" s="43"/>
      <c r="L21" s="43"/>
      <c r="M21" s="43"/>
      <c r="N21" s="43"/>
      <c r="O21" s="43"/>
    </row>
    <row r="22" spans="1:15" ht="18" thickBot="1">
      <c r="A22" s="12"/>
      <c r="B22" s="7"/>
      <c r="C22" s="7"/>
      <c r="D22" s="7"/>
      <c r="E22" s="7"/>
      <c r="F22" s="7"/>
      <c r="G22" s="7"/>
      <c r="H22" s="7"/>
      <c r="I22" s="7"/>
      <c r="J22" s="59"/>
      <c r="K22" s="43"/>
      <c r="L22" s="43"/>
      <c r="M22" s="43"/>
      <c r="N22" s="43"/>
      <c r="O22" s="43"/>
    </row>
    <row r="23" spans="1:15" s="6" customFormat="1" ht="45" customHeight="1">
      <c r="A23" s="151" t="s">
        <v>6</v>
      </c>
      <c r="B23" s="151" t="s">
        <v>7</v>
      </c>
      <c r="C23" s="74" t="s">
        <v>44</v>
      </c>
      <c r="D23" s="151" t="s">
        <v>43</v>
      </c>
      <c r="E23" s="16" t="s">
        <v>35</v>
      </c>
      <c r="F23" s="16" t="s">
        <v>53</v>
      </c>
      <c r="G23" s="17" t="s">
        <v>8</v>
      </c>
      <c r="H23" s="18"/>
      <c r="I23" s="19"/>
      <c r="J23" s="157"/>
      <c r="K23" s="157"/>
      <c r="L23" s="157"/>
      <c r="M23" s="18"/>
      <c r="N23" s="63"/>
      <c r="O23" s="18"/>
    </row>
    <row r="24" spans="1:15" s="6" customFormat="1" ht="17.25" customHeight="1" thickBot="1">
      <c r="A24" s="152"/>
      <c r="B24" s="152"/>
      <c r="C24" s="75" t="s">
        <v>42</v>
      </c>
      <c r="D24" s="152"/>
      <c r="E24" s="57" t="s">
        <v>42</v>
      </c>
      <c r="F24" s="57" t="s">
        <v>42</v>
      </c>
      <c r="G24" s="72" t="s">
        <v>42</v>
      </c>
      <c r="H24" s="18"/>
      <c r="I24" s="19"/>
      <c r="J24" s="157"/>
      <c r="K24" s="157"/>
      <c r="L24" s="157"/>
      <c r="M24" s="64"/>
      <c r="N24" s="64"/>
      <c r="O24" s="18"/>
    </row>
    <row r="25" spans="1:15" s="6" customFormat="1" ht="16.5">
      <c r="A25" s="20">
        <v>1</v>
      </c>
      <c r="B25" s="21" t="s">
        <v>11</v>
      </c>
      <c r="C25" s="23">
        <v>110000</v>
      </c>
      <c r="D25" s="22">
        <v>1</v>
      </c>
      <c r="E25" s="23">
        <f>SUM(C25*D25)</f>
        <v>110000</v>
      </c>
      <c r="F25" s="23">
        <f>SUM(E25*10%)</f>
        <v>11000</v>
      </c>
      <c r="G25" s="23">
        <f>SUM(E25*5)+((E25+F25)*7)</f>
        <v>1397000</v>
      </c>
      <c r="H25" s="24"/>
      <c r="I25" s="19"/>
      <c r="J25" s="65"/>
      <c r="K25" s="47"/>
      <c r="L25" s="66"/>
      <c r="M25" s="24"/>
      <c r="N25" s="24"/>
      <c r="O25" s="24"/>
    </row>
    <row r="26" spans="1:15" s="6" customFormat="1" ht="15.75" customHeight="1">
      <c r="A26" s="25">
        <v>2</v>
      </c>
      <c r="B26" s="26" t="s">
        <v>12</v>
      </c>
      <c r="C26" s="28">
        <v>100000</v>
      </c>
      <c r="D26" s="27">
        <v>2</v>
      </c>
      <c r="E26" s="23">
        <f t="shared" ref="E26:E38" si="0">SUM(C26*D26)</f>
        <v>200000</v>
      </c>
      <c r="F26" s="23">
        <f t="shared" ref="F26:F38" si="1">SUM(E26*10%)</f>
        <v>20000</v>
      </c>
      <c r="G26" s="23">
        <f t="shared" ref="G26:G38" si="2">SUM(E26*5)+((E26+F26)*7)</f>
        <v>2540000</v>
      </c>
      <c r="H26" s="24"/>
      <c r="I26" s="19"/>
      <c r="J26" s="65"/>
      <c r="K26" s="47"/>
      <c r="L26" s="66"/>
      <c r="M26" s="24"/>
      <c r="N26" s="24"/>
      <c r="O26" s="24"/>
    </row>
    <row r="27" spans="1:15" s="6" customFormat="1" ht="16.5" customHeight="1">
      <c r="A27" s="20">
        <v>3</v>
      </c>
      <c r="B27" s="26" t="s">
        <v>36</v>
      </c>
      <c r="C27" s="28">
        <v>95000</v>
      </c>
      <c r="D27" s="27">
        <v>1</v>
      </c>
      <c r="E27" s="23">
        <f t="shared" si="0"/>
        <v>95000</v>
      </c>
      <c r="F27" s="23">
        <f t="shared" si="1"/>
        <v>9500</v>
      </c>
      <c r="G27" s="23">
        <f t="shared" si="2"/>
        <v>1206500</v>
      </c>
      <c r="H27" s="24"/>
      <c r="I27" s="19"/>
      <c r="J27" s="65"/>
      <c r="K27" s="47"/>
      <c r="L27" s="66"/>
      <c r="M27" s="24"/>
      <c r="N27" s="24"/>
      <c r="O27" s="24"/>
    </row>
    <row r="28" spans="1:15" s="6" customFormat="1" ht="18.75" customHeight="1">
      <c r="A28" s="25">
        <v>4</v>
      </c>
      <c r="B28" s="26" t="s">
        <v>13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24"/>
      <c r="I28" s="19"/>
      <c r="J28" s="65"/>
      <c r="K28" s="47"/>
      <c r="L28" s="66"/>
      <c r="M28" s="24"/>
      <c r="N28" s="24"/>
      <c r="O28" s="24"/>
    </row>
    <row r="29" spans="1:15" s="6" customFormat="1" ht="18" customHeight="1">
      <c r="A29" s="20">
        <v>5</v>
      </c>
      <c r="B29" s="26" t="s">
        <v>14</v>
      </c>
      <c r="C29" s="28">
        <v>95000</v>
      </c>
      <c r="D29" s="27">
        <v>1</v>
      </c>
      <c r="E29" s="23">
        <f t="shared" si="0"/>
        <v>95000</v>
      </c>
      <c r="F29" s="23">
        <f t="shared" si="1"/>
        <v>9500</v>
      </c>
      <c r="G29" s="23">
        <f t="shared" si="2"/>
        <v>1206500</v>
      </c>
      <c r="H29" s="24"/>
      <c r="I29" s="19"/>
      <c r="J29" s="65"/>
      <c r="K29" s="47"/>
      <c r="L29" s="66"/>
      <c r="M29" s="24"/>
      <c r="N29" s="24"/>
      <c r="O29" s="24"/>
    </row>
    <row r="30" spans="1:15" s="6" customFormat="1" ht="17.25" customHeight="1">
      <c r="A30" s="25">
        <v>6</v>
      </c>
      <c r="B30" s="26" t="s">
        <v>15</v>
      </c>
      <c r="C30" s="28">
        <v>95000</v>
      </c>
      <c r="D30" s="27">
        <v>69.721999999999994</v>
      </c>
      <c r="E30" s="23">
        <f t="shared" si="0"/>
        <v>6623589.9999999991</v>
      </c>
      <c r="F30" s="23">
        <f t="shared" si="1"/>
        <v>662359</v>
      </c>
      <c r="G30" s="23">
        <f t="shared" si="2"/>
        <v>84119592.999999985</v>
      </c>
      <c r="H30" s="24"/>
      <c r="I30" s="70"/>
      <c r="J30" s="65"/>
      <c r="K30" s="47"/>
      <c r="L30" s="66"/>
      <c r="M30" s="24"/>
      <c r="N30" s="24"/>
      <c r="O30" s="24"/>
    </row>
    <row r="31" spans="1:15" s="6" customFormat="1" ht="15.75" customHeight="1">
      <c r="A31" s="20">
        <v>7</v>
      </c>
      <c r="B31" s="26" t="s">
        <v>16</v>
      </c>
      <c r="C31" s="28">
        <v>95000</v>
      </c>
      <c r="D31" s="27">
        <v>10.79</v>
      </c>
      <c r="E31" s="23">
        <f t="shared" si="0"/>
        <v>1025049.9999999999</v>
      </c>
      <c r="F31" s="23">
        <f t="shared" si="1"/>
        <v>102505</v>
      </c>
      <c r="G31" s="23">
        <f t="shared" si="2"/>
        <v>13018135</v>
      </c>
      <c r="H31" s="24"/>
      <c r="I31" s="70"/>
      <c r="J31" s="65"/>
      <c r="K31" s="47"/>
      <c r="L31" s="66"/>
      <c r="M31" s="24"/>
      <c r="N31" s="24"/>
      <c r="O31" s="24"/>
    </row>
    <row r="32" spans="1:15" s="6" customFormat="1" ht="15.75" customHeight="1">
      <c r="A32" s="25">
        <v>8</v>
      </c>
      <c r="B32" s="26" t="s">
        <v>17</v>
      </c>
      <c r="C32" s="28">
        <v>93300</v>
      </c>
      <c r="D32" s="27">
        <v>1</v>
      </c>
      <c r="E32" s="23">
        <f t="shared" si="0"/>
        <v>93300</v>
      </c>
      <c r="F32" s="23">
        <f t="shared" si="1"/>
        <v>9330</v>
      </c>
      <c r="G32" s="23">
        <f t="shared" si="2"/>
        <v>1184910</v>
      </c>
      <c r="H32" s="24"/>
      <c r="I32" s="29"/>
      <c r="J32" s="65"/>
      <c r="K32" s="47"/>
      <c r="L32" s="66"/>
      <c r="M32" s="24"/>
      <c r="N32" s="24"/>
      <c r="O32" s="24"/>
    </row>
    <row r="33" spans="1:15" s="6" customFormat="1" ht="16.5">
      <c r="A33" s="20">
        <v>9</v>
      </c>
      <c r="B33" s="26" t="s">
        <v>18</v>
      </c>
      <c r="C33" s="28">
        <v>93300</v>
      </c>
      <c r="D33" s="27">
        <v>2</v>
      </c>
      <c r="E33" s="23">
        <f t="shared" si="0"/>
        <v>186600</v>
      </c>
      <c r="F33" s="23">
        <f t="shared" si="1"/>
        <v>18660</v>
      </c>
      <c r="G33" s="23">
        <f t="shared" si="2"/>
        <v>2369820</v>
      </c>
      <c r="H33" s="24"/>
      <c r="I33" s="19"/>
      <c r="J33" s="65"/>
      <c r="K33" s="47"/>
      <c r="L33" s="66"/>
      <c r="M33" s="24"/>
      <c r="N33" s="24"/>
      <c r="O33" s="24"/>
    </row>
    <row r="34" spans="1:15" s="6" customFormat="1" ht="17.25" customHeight="1">
      <c r="A34" s="25">
        <v>10</v>
      </c>
      <c r="B34" s="26" t="s">
        <v>19</v>
      </c>
      <c r="C34" s="28">
        <v>93300</v>
      </c>
      <c r="D34" s="27">
        <v>3</v>
      </c>
      <c r="E34" s="23">
        <f t="shared" si="0"/>
        <v>279900</v>
      </c>
      <c r="F34" s="23">
        <f t="shared" si="1"/>
        <v>27990</v>
      </c>
      <c r="G34" s="23">
        <f t="shared" si="2"/>
        <v>3554730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7.25" customHeight="1">
      <c r="A35" s="20">
        <v>11</v>
      </c>
      <c r="B35" s="26" t="s">
        <v>28</v>
      </c>
      <c r="C35" s="28">
        <v>93300</v>
      </c>
      <c r="D35" s="27">
        <v>1</v>
      </c>
      <c r="E35" s="23">
        <f t="shared" si="0"/>
        <v>93300</v>
      </c>
      <c r="F35" s="23">
        <f t="shared" si="1"/>
        <v>9330</v>
      </c>
      <c r="G35" s="23">
        <f t="shared" si="2"/>
        <v>1184910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8.75" customHeight="1">
      <c r="A36" s="25">
        <v>12</v>
      </c>
      <c r="B36" s="26" t="s">
        <v>33</v>
      </c>
      <c r="C36" s="28">
        <v>95000</v>
      </c>
      <c r="D36" s="27">
        <v>1</v>
      </c>
      <c r="E36" s="23">
        <f t="shared" si="0"/>
        <v>95000</v>
      </c>
      <c r="F36" s="23">
        <f t="shared" si="1"/>
        <v>9500</v>
      </c>
      <c r="G36" s="23">
        <f t="shared" si="2"/>
        <v>1206500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8.75" customHeight="1">
      <c r="A37" s="20">
        <v>13</v>
      </c>
      <c r="B37" s="26" t="s">
        <v>34</v>
      </c>
      <c r="C37" s="28">
        <v>95000</v>
      </c>
      <c r="D37" s="27">
        <v>1</v>
      </c>
      <c r="E37" s="23">
        <f t="shared" si="0"/>
        <v>95000</v>
      </c>
      <c r="F37" s="23">
        <f t="shared" si="1"/>
        <v>9500</v>
      </c>
      <c r="G37" s="23">
        <f t="shared" si="2"/>
        <v>1206500</v>
      </c>
      <c r="H37" s="24"/>
      <c r="I37" s="19"/>
      <c r="J37" s="65"/>
      <c r="K37" s="47"/>
      <c r="L37" s="66"/>
      <c r="M37" s="24"/>
      <c r="N37" s="24"/>
      <c r="O37" s="24"/>
    </row>
    <row r="38" spans="1:15" s="6" customFormat="1" ht="18.75" customHeight="1">
      <c r="A38" s="25">
        <v>14</v>
      </c>
      <c r="B38" s="26" t="s">
        <v>1</v>
      </c>
      <c r="C38" s="28">
        <v>95000</v>
      </c>
      <c r="D38" s="27">
        <v>1</v>
      </c>
      <c r="E38" s="23">
        <f t="shared" si="0"/>
        <v>95000</v>
      </c>
      <c r="F38" s="23">
        <f t="shared" si="1"/>
        <v>9500</v>
      </c>
      <c r="G38" s="23">
        <f t="shared" si="2"/>
        <v>1206500</v>
      </c>
      <c r="H38" s="24"/>
      <c r="I38" s="19"/>
      <c r="J38" s="65"/>
      <c r="K38" s="47"/>
      <c r="L38" s="66"/>
      <c r="M38" s="24"/>
      <c r="N38" s="24"/>
      <c r="O38" s="24"/>
    </row>
    <row r="39" spans="1:15" s="6" customFormat="1" ht="17.25" customHeight="1">
      <c r="A39" s="20"/>
      <c r="B39" s="26" t="s">
        <v>37</v>
      </c>
      <c r="C39" s="28"/>
      <c r="D39" s="27"/>
      <c r="E39" s="23">
        <v>13000</v>
      </c>
      <c r="F39" s="23"/>
      <c r="G39" s="23">
        <f>SUM(E39*12)</f>
        <v>156000</v>
      </c>
      <c r="H39" s="24"/>
      <c r="I39" s="19"/>
      <c r="J39" s="65"/>
      <c r="K39" s="47"/>
      <c r="L39" s="66"/>
      <c r="M39" s="24"/>
      <c r="N39" s="24"/>
      <c r="O39" s="24"/>
    </row>
    <row r="40" spans="1:15" s="6" customFormat="1" ht="17.25" customHeight="1">
      <c r="A40" s="56"/>
      <c r="B40" s="31"/>
      <c r="C40" s="31"/>
      <c r="D40" s="32"/>
      <c r="E40" s="33"/>
      <c r="F40" s="86"/>
      <c r="G40" s="69">
        <f>SUM(G25:G39)</f>
        <v>116764097.99999999</v>
      </c>
      <c r="H40" s="24"/>
      <c r="I40" s="19"/>
      <c r="J40" s="65"/>
      <c r="K40" s="47"/>
      <c r="L40" s="66"/>
      <c r="M40" s="24"/>
      <c r="N40" s="24"/>
      <c r="O40" s="24"/>
    </row>
    <row r="41" spans="1:15" s="6" customFormat="1" ht="17.25" customHeight="1" thickBot="1">
      <c r="A41" s="30"/>
      <c r="B41" s="36" t="s">
        <v>20</v>
      </c>
      <c r="C41" s="36"/>
      <c r="D41" s="37"/>
      <c r="E41" s="34"/>
      <c r="F41" s="34"/>
      <c r="G41" s="34">
        <v>5664670</v>
      </c>
      <c r="H41" s="24"/>
      <c r="I41" s="19"/>
      <c r="J41" s="65"/>
      <c r="K41" s="47"/>
      <c r="L41" s="66"/>
      <c r="M41" s="24"/>
      <c r="N41" s="24"/>
      <c r="O41" s="24"/>
    </row>
    <row r="42" spans="1:15" s="6" customFormat="1" ht="21.75" customHeight="1" thickBot="1">
      <c r="A42" s="149" t="s">
        <v>21</v>
      </c>
      <c r="B42" s="150"/>
      <c r="C42" s="38"/>
      <c r="D42" s="38">
        <f>SUM(D25:D39)</f>
        <v>96.512</v>
      </c>
      <c r="E42" s="39">
        <f>SUM(E25:E39)</f>
        <v>9194740</v>
      </c>
      <c r="F42" s="39">
        <f>SUM(F25:F41)</f>
        <v>918174</v>
      </c>
      <c r="G42" s="39">
        <f>SUM(G40-G41)</f>
        <v>111099427.99999999</v>
      </c>
      <c r="H42" s="40"/>
      <c r="I42" s="19"/>
      <c r="J42" s="160"/>
      <c r="K42" s="160"/>
      <c r="L42" s="46"/>
      <c r="M42" s="40"/>
      <c r="N42" s="40"/>
      <c r="O42" s="40"/>
    </row>
    <row r="43" spans="1:15" ht="17.25">
      <c r="A43" s="11"/>
      <c r="B43" s="7"/>
      <c r="C43" s="7"/>
      <c r="D43" s="7"/>
      <c r="E43" s="7"/>
      <c r="F43" s="7"/>
      <c r="G43" s="11"/>
      <c r="H43" s="11"/>
      <c r="I43" s="7"/>
      <c r="J43" s="42"/>
      <c r="K43" s="43"/>
      <c r="L43" s="43"/>
      <c r="M43" s="43"/>
      <c r="N43" s="42"/>
      <c r="O43" s="42"/>
    </row>
    <row r="44" spans="1:15" ht="17.25">
      <c r="A44" s="11"/>
      <c r="B44" s="7"/>
      <c r="C44" s="7"/>
      <c r="D44" s="7"/>
      <c r="E44" s="7"/>
      <c r="F44" s="7"/>
      <c r="G44" s="7"/>
      <c r="H44" s="7"/>
      <c r="I44" s="7"/>
      <c r="J44" s="42"/>
      <c r="K44" s="43"/>
      <c r="L44" s="43"/>
      <c r="M44" s="43"/>
      <c r="N44" s="43"/>
      <c r="O44" s="43"/>
    </row>
    <row r="45" spans="1:15" ht="42" customHeight="1">
      <c r="A45" s="11"/>
      <c r="B45" s="162" t="s">
        <v>46</v>
      </c>
      <c r="C45" s="162"/>
      <c r="D45" s="163"/>
      <c r="E45" s="41"/>
      <c r="F45" s="41"/>
      <c r="G45" s="41" t="s">
        <v>47</v>
      </c>
      <c r="H45" s="41"/>
      <c r="I45" s="7"/>
      <c r="J45" s="42"/>
      <c r="K45" s="158"/>
      <c r="L45" s="159"/>
      <c r="M45" s="67"/>
      <c r="N45" s="68"/>
      <c r="O45" s="68"/>
    </row>
    <row r="46" spans="1:15" ht="17.25">
      <c r="A46" s="11"/>
      <c r="B46" s="7"/>
      <c r="C46" s="7"/>
      <c r="D46" s="11"/>
      <c r="E46" s="11"/>
      <c r="F46" s="11"/>
      <c r="G46" s="7"/>
      <c r="H46" s="7"/>
      <c r="I46" s="7"/>
      <c r="J46" s="42"/>
      <c r="K46" s="43"/>
      <c r="L46" s="42"/>
      <c r="M46" s="42"/>
      <c r="N46" s="43"/>
      <c r="O46" s="43"/>
    </row>
    <row r="47" spans="1:15" ht="17.25">
      <c r="A47" s="11"/>
      <c r="B47" s="7"/>
      <c r="C47" s="7"/>
      <c r="D47" s="11"/>
      <c r="E47" s="11"/>
      <c r="F47" s="11"/>
      <c r="G47" s="7"/>
      <c r="H47" s="7"/>
      <c r="I47" s="7"/>
      <c r="J47" s="42"/>
      <c r="K47" s="43"/>
      <c r="L47" s="42"/>
      <c r="M47" s="42"/>
      <c r="N47" s="43"/>
      <c r="O47" s="43"/>
    </row>
    <row r="48" spans="1:15" ht="17.25">
      <c r="A48" s="11"/>
      <c r="B48" s="11" t="s">
        <v>45</v>
      </c>
      <c r="C48" s="11"/>
      <c r="D48" s="7"/>
      <c r="E48" s="41"/>
      <c r="F48" s="41"/>
      <c r="G48" s="41" t="s">
        <v>153</v>
      </c>
      <c r="H48" s="41"/>
      <c r="I48" s="42"/>
      <c r="J48" s="42"/>
      <c r="K48" s="42"/>
      <c r="L48" s="43"/>
      <c r="M48" s="43"/>
      <c r="N48" s="68"/>
      <c r="O48" s="68"/>
    </row>
    <row r="49" spans="1:15" ht="17.25">
      <c r="A49" s="11"/>
      <c r="B49" s="11"/>
      <c r="C49" s="11"/>
      <c r="D49" s="7"/>
      <c r="E49" s="7"/>
      <c r="F49" s="7"/>
      <c r="G49" s="41"/>
      <c r="H49" s="41"/>
      <c r="I49" s="42"/>
      <c r="J49" s="42"/>
      <c r="K49" s="42"/>
      <c r="L49" s="43"/>
      <c r="M49" s="43"/>
      <c r="N49" s="68"/>
      <c r="O49" s="68"/>
    </row>
    <row r="50" spans="1:15" ht="17.25">
      <c r="A50" s="10"/>
      <c r="B50" s="161" t="s">
        <v>9</v>
      </c>
      <c r="C50" s="161"/>
      <c r="D50" s="161"/>
      <c r="E50" s="7"/>
      <c r="F50" s="7"/>
      <c r="G50" s="7"/>
      <c r="H50" s="7"/>
      <c r="I50" s="43"/>
      <c r="J50" s="54"/>
      <c r="K50" s="164"/>
      <c r="L50" s="164"/>
      <c r="M50" s="43"/>
      <c r="N50" s="43"/>
      <c r="O50" s="43"/>
    </row>
    <row r="51" spans="1:15" ht="17.25">
      <c r="A51" s="10"/>
      <c r="B51" s="161"/>
      <c r="C51" s="161"/>
      <c r="D51" s="161"/>
      <c r="E51" s="7"/>
      <c r="F51" s="7"/>
      <c r="G51" s="41"/>
      <c r="H51" s="41"/>
      <c r="I51" s="43"/>
      <c r="J51" s="54"/>
      <c r="K51" s="164"/>
      <c r="L51" s="164"/>
      <c r="M51" s="43"/>
      <c r="N51" s="68"/>
      <c r="O51" s="68"/>
    </row>
    <row r="52" spans="1:15" ht="33.75" customHeight="1">
      <c r="A52" s="10"/>
      <c r="B52" s="161"/>
      <c r="C52" s="161"/>
      <c r="D52" s="161"/>
      <c r="E52" s="10"/>
      <c r="F52" s="10"/>
      <c r="G52" s="41" t="s">
        <v>0</v>
      </c>
      <c r="H52" s="7"/>
      <c r="I52" s="7"/>
      <c r="J52" s="54"/>
      <c r="K52" s="164"/>
      <c r="L52" s="164"/>
      <c r="M52" s="54"/>
      <c r="N52" s="43"/>
      <c r="O52" s="43"/>
    </row>
    <row r="53" spans="1:15" ht="17.25">
      <c r="A53" s="7"/>
      <c r="B53" s="11"/>
      <c r="C53" s="11"/>
      <c r="D53" s="10"/>
      <c r="E53" s="7" t="s">
        <v>10</v>
      </c>
      <c r="F53" s="7"/>
      <c r="G53" s="11"/>
      <c r="H53" s="7"/>
      <c r="I53" s="7"/>
      <c r="J53" s="43"/>
      <c r="K53" s="42"/>
      <c r="L53" s="54"/>
      <c r="M53" s="42"/>
      <c r="N53" s="42"/>
      <c r="O53" s="43"/>
    </row>
    <row r="54" spans="1:15" ht="17.25">
      <c r="A54" s="7"/>
      <c r="B54" s="7"/>
      <c r="C54" s="7"/>
      <c r="D54" s="10"/>
      <c r="E54" s="10"/>
      <c r="F54" s="10"/>
      <c r="G54" s="7"/>
      <c r="H54" s="7"/>
      <c r="I54" s="7"/>
    </row>
  </sheetData>
  <mergeCells count="21">
    <mergeCell ref="B50:D52"/>
    <mergeCell ref="B45:D45"/>
    <mergeCell ref="B23:B24"/>
    <mergeCell ref="D23:D24"/>
    <mergeCell ref="K50:L52"/>
    <mergeCell ref="J23:J24"/>
    <mergeCell ref="K45:L45"/>
    <mergeCell ref="K23:K24"/>
    <mergeCell ref="L23:L24"/>
    <mergeCell ref="J42:K42"/>
    <mergeCell ref="N10:O11"/>
    <mergeCell ref="L13:N13"/>
    <mergeCell ref="K15:O15"/>
    <mergeCell ref="K17:O17"/>
    <mergeCell ref="K20:L20"/>
    <mergeCell ref="B15:H15"/>
    <mergeCell ref="B20:D20"/>
    <mergeCell ref="B17:H17"/>
    <mergeCell ref="D2:G7"/>
    <mergeCell ref="A42:B42"/>
    <mergeCell ref="A23:A24"/>
  </mergeCells>
  <phoneticPr fontId="1" type="noConversion"/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8" min="9" max="6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J56"/>
  <sheetViews>
    <sheetView workbookViewId="0">
      <selection activeCell="E69" sqref="E69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70" t="s">
        <v>164</v>
      </c>
      <c r="E2" s="170"/>
      <c r="F2" s="170"/>
      <c r="G2" s="170"/>
    </row>
    <row r="3" spans="1:9" ht="12.75" customHeight="1">
      <c r="D3" s="170"/>
      <c r="E3" s="170"/>
      <c r="F3" s="170"/>
      <c r="G3" s="170"/>
    </row>
    <row r="4" spans="1:9" ht="12.75" customHeight="1">
      <c r="D4" s="170"/>
      <c r="E4" s="170"/>
      <c r="F4" s="170"/>
      <c r="G4" s="170"/>
    </row>
    <row r="5" spans="1:9" ht="12.75" customHeight="1">
      <c r="D5" s="170"/>
      <c r="E5" s="170"/>
      <c r="F5" s="170"/>
      <c r="G5" s="170"/>
    </row>
    <row r="6" spans="1:9" ht="12.75" customHeight="1">
      <c r="D6" s="170"/>
      <c r="E6" s="170"/>
      <c r="F6" s="170"/>
      <c r="G6" s="170"/>
    </row>
    <row r="7" spans="1:9" ht="23.25" customHeight="1">
      <c r="D7" s="170"/>
      <c r="E7" s="170"/>
      <c r="F7" s="170"/>
      <c r="G7" s="170"/>
    </row>
    <row r="9" spans="1:9" ht="12.75" customHeight="1">
      <c r="A9" s="7"/>
      <c r="B9" s="7"/>
      <c r="C9" s="7"/>
      <c r="D9" s="76"/>
      <c r="E9" s="76"/>
      <c r="F9" s="76"/>
      <c r="G9" s="76"/>
      <c r="H9" s="7"/>
      <c r="I9" s="1"/>
    </row>
    <row r="10" spans="1:9" ht="12.75" customHeight="1">
      <c r="A10" s="7"/>
      <c r="B10" s="7"/>
      <c r="C10" s="7"/>
      <c r="D10" s="76"/>
      <c r="E10" s="76"/>
      <c r="F10" s="76"/>
      <c r="G10" s="76"/>
      <c r="H10" s="7"/>
      <c r="I10" s="1"/>
    </row>
    <row r="11" spans="1:9" ht="12.75" customHeight="1">
      <c r="A11" s="7"/>
      <c r="B11" s="7"/>
      <c r="C11" s="7"/>
      <c r="D11" s="76"/>
      <c r="E11" s="76"/>
      <c r="F11" s="76"/>
      <c r="G11" s="76"/>
      <c r="H11" s="7"/>
      <c r="I11" s="1"/>
    </row>
    <row r="12" spans="1:9" ht="16.5" customHeight="1">
      <c r="A12" s="10"/>
      <c r="B12" s="7"/>
      <c r="C12" s="7"/>
      <c r="D12" s="7"/>
      <c r="E12" s="120"/>
      <c r="F12" s="120"/>
      <c r="G12" s="120"/>
      <c r="H12" s="7"/>
      <c r="I12" s="1"/>
    </row>
    <row r="13" spans="1:9" ht="17.25">
      <c r="A13" s="7"/>
      <c r="B13" s="7"/>
      <c r="C13" s="7"/>
      <c r="D13" s="41" t="s">
        <v>3</v>
      </c>
      <c r="E13" s="41"/>
      <c r="F13" s="41"/>
      <c r="G13" s="41"/>
      <c r="H13" s="7"/>
      <c r="I13" s="1"/>
    </row>
    <row r="14" spans="1:9" ht="14.25" customHeight="1">
      <c r="A14" s="12"/>
      <c r="B14" s="7"/>
      <c r="C14" s="7"/>
      <c r="D14" s="7"/>
      <c r="E14" s="7"/>
      <c r="F14" s="7"/>
      <c r="G14" s="7"/>
      <c r="H14" s="7"/>
      <c r="I14" s="1"/>
    </row>
    <row r="15" spans="1:9" ht="17.25">
      <c r="A15" s="7"/>
      <c r="B15" s="145" t="s">
        <v>4</v>
      </c>
      <c r="C15" s="145"/>
      <c r="D15" s="145"/>
      <c r="E15" s="145"/>
      <c r="F15" s="145"/>
      <c r="G15" s="41"/>
      <c r="H15" s="7"/>
      <c r="I15" s="1"/>
    </row>
    <row r="16" spans="1:9" ht="17.25">
      <c r="A16" s="12"/>
      <c r="B16" s="7"/>
      <c r="C16" s="7"/>
      <c r="D16" s="7"/>
      <c r="E16" s="7"/>
      <c r="F16" s="7"/>
      <c r="G16" s="7"/>
      <c r="H16" s="7"/>
      <c r="I16" s="1"/>
    </row>
    <row r="17" spans="1:9" ht="17.25">
      <c r="A17" s="12"/>
      <c r="B17" s="147" t="s">
        <v>94</v>
      </c>
      <c r="C17" s="147"/>
      <c r="D17" s="147"/>
      <c r="E17" s="147"/>
      <c r="F17" s="88"/>
      <c r="G17" s="7"/>
      <c r="H17" s="7"/>
      <c r="I17" s="1"/>
    </row>
    <row r="18" spans="1:9" ht="19.5">
      <c r="A18" s="7"/>
      <c r="B18" s="7"/>
      <c r="C18" s="7"/>
      <c r="D18" s="7"/>
      <c r="E18" s="93"/>
      <c r="F18" s="93"/>
      <c r="G18" s="7"/>
      <c r="H18" s="7"/>
      <c r="I18" s="1"/>
    </row>
    <row r="19" spans="1:9" ht="17.25">
      <c r="A19" s="12"/>
      <c r="B19" s="7"/>
      <c r="C19" s="7"/>
      <c r="D19" s="7"/>
      <c r="E19" s="7"/>
      <c r="F19" s="7"/>
      <c r="G19" s="7"/>
      <c r="H19" s="7"/>
      <c r="I19" s="1"/>
    </row>
    <row r="20" spans="1:9" ht="14.25">
      <c r="A20" s="13"/>
      <c r="B20" s="7"/>
      <c r="C20" s="7"/>
      <c r="D20" s="7"/>
      <c r="E20" s="7"/>
      <c r="F20" s="7"/>
      <c r="G20" s="7"/>
      <c r="H20" s="7"/>
      <c r="I20" s="1"/>
    </row>
    <row r="21" spans="1:9" ht="14.25">
      <c r="A21" s="7"/>
      <c r="B21" s="146" t="s">
        <v>95</v>
      </c>
      <c r="C21" s="146"/>
      <c r="D21" s="146"/>
      <c r="E21" s="146"/>
      <c r="F21" s="14"/>
      <c r="G21" s="7"/>
      <c r="H21" s="7"/>
      <c r="I21" s="1"/>
    </row>
    <row r="22" spans="1:9" ht="14.25">
      <c r="A22" s="15"/>
      <c r="B22" s="7"/>
      <c r="C22" s="7"/>
      <c r="D22" s="7"/>
      <c r="E22" s="43"/>
      <c r="F22" s="43"/>
      <c r="G22" s="7"/>
      <c r="H22" s="7"/>
      <c r="I22" s="1"/>
    </row>
    <row r="23" spans="1:9" s="6" customFormat="1" ht="42.75" customHeight="1" thickBot="1">
      <c r="A23" s="12"/>
      <c r="B23" s="7"/>
      <c r="C23" s="7"/>
      <c r="D23" s="7"/>
      <c r="E23" s="7"/>
      <c r="F23" s="7"/>
      <c r="G23" s="7"/>
      <c r="H23" s="7"/>
      <c r="I23" s="5"/>
    </row>
    <row r="24" spans="1:9" s="6" customFormat="1" ht="19.5" customHeight="1">
      <c r="A24" s="151" t="s">
        <v>6</v>
      </c>
      <c r="B24" s="151" t="s">
        <v>7</v>
      </c>
      <c r="C24" s="74" t="s">
        <v>44</v>
      </c>
      <c r="D24" s="151" t="s">
        <v>43</v>
      </c>
      <c r="E24" s="16" t="s">
        <v>35</v>
      </c>
      <c r="F24" s="16" t="s">
        <v>53</v>
      </c>
      <c r="G24" s="17" t="s">
        <v>8</v>
      </c>
      <c r="H24" s="19"/>
      <c r="I24" s="5"/>
    </row>
    <row r="25" spans="1:9" s="6" customFormat="1" ht="17.25" thickBot="1">
      <c r="A25" s="152"/>
      <c r="B25" s="152"/>
      <c r="C25" s="75" t="s">
        <v>42</v>
      </c>
      <c r="D25" s="152"/>
      <c r="E25" s="72" t="s">
        <v>42</v>
      </c>
      <c r="F25" s="57" t="s">
        <v>42</v>
      </c>
      <c r="G25" s="72" t="s">
        <v>42</v>
      </c>
      <c r="H25" s="19"/>
      <c r="I25" s="5"/>
    </row>
    <row r="26" spans="1:9" s="6" customFormat="1" ht="16.5">
      <c r="A26" s="20">
        <v>1</v>
      </c>
      <c r="B26" s="21" t="s">
        <v>11</v>
      </c>
      <c r="C26" s="23">
        <v>110000</v>
      </c>
      <c r="D26" s="22">
        <v>1</v>
      </c>
      <c r="E26" s="23">
        <f>SUM(C26*D26)</f>
        <v>110000</v>
      </c>
      <c r="F26" s="23">
        <f>SUM(E26*10%)</f>
        <v>11000</v>
      </c>
      <c r="G26" s="23">
        <f>SUM(E26*5)+(E26+F26)*7</f>
        <v>1397000</v>
      </c>
      <c r="H26" s="19"/>
      <c r="I26" s="5"/>
    </row>
    <row r="27" spans="1:9" s="6" customFormat="1" ht="16.5">
      <c r="A27" s="25">
        <v>2</v>
      </c>
      <c r="B27" s="26" t="s">
        <v>12</v>
      </c>
      <c r="C27" s="28">
        <v>100000</v>
      </c>
      <c r="D27" s="27">
        <v>1</v>
      </c>
      <c r="E27" s="23">
        <f t="shared" ref="E27:E40" si="0">SUM(C27*D27)</f>
        <v>100000</v>
      </c>
      <c r="F27" s="23">
        <f t="shared" ref="F27:F40" si="1">SUM(E27*10%)</f>
        <v>10000</v>
      </c>
      <c r="G27" s="23">
        <f t="shared" ref="G27:G40" si="2">SUM(E27*5)+(E27+F27)*7</f>
        <v>1270000</v>
      </c>
      <c r="H27" s="19"/>
      <c r="I27" s="5"/>
    </row>
    <row r="28" spans="1:9" s="6" customFormat="1" ht="16.5">
      <c r="A28" s="20">
        <v>3</v>
      </c>
      <c r="B28" s="26" t="s">
        <v>96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9"/>
      <c r="I28" s="5"/>
    </row>
    <row r="29" spans="1:9" s="6" customFormat="1" ht="16.5">
      <c r="A29" s="20">
        <v>5</v>
      </c>
      <c r="B29" s="26" t="s">
        <v>97</v>
      </c>
      <c r="C29" s="28">
        <v>95000</v>
      </c>
      <c r="D29" s="27">
        <v>1</v>
      </c>
      <c r="E29" s="23">
        <f t="shared" si="0"/>
        <v>95000</v>
      </c>
      <c r="F29" s="23">
        <f t="shared" si="1"/>
        <v>9500</v>
      </c>
      <c r="G29" s="23">
        <f t="shared" si="2"/>
        <v>1206500</v>
      </c>
      <c r="H29" s="19"/>
      <c r="I29" s="5"/>
    </row>
    <row r="30" spans="1:9" s="6" customFormat="1" ht="16.5">
      <c r="A30" s="25">
        <v>6</v>
      </c>
      <c r="B30" s="26" t="s">
        <v>13</v>
      </c>
      <c r="C30" s="28">
        <v>95000</v>
      </c>
      <c r="D30" s="27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19"/>
      <c r="I30" s="5"/>
    </row>
    <row r="31" spans="1:9" s="6" customFormat="1" ht="16.5">
      <c r="A31" s="20">
        <v>7</v>
      </c>
      <c r="B31" s="26" t="s">
        <v>70</v>
      </c>
      <c r="C31" s="28">
        <v>95000</v>
      </c>
      <c r="D31" s="27">
        <v>6</v>
      </c>
      <c r="E31" s="23">
        <f t="shared" si="0"/>
        <v>570000</v>
      </c>
      <c r="F31" s="23">
        <f t="shared" si="1"/>
        <v>57000</v>
      </c>
      <c r="G31" s="23">
        <f t="shared" si="2"/>
        <v>7239000</v>
      </c>
      <c r="H31" s="19"/>
      <c r="I31" s="5"/>
    </row>
    <row r="32" spans="1:9" s="6" customFormat="1" ht="21.75" customHeight="1">
      <c r="A32" s="25">
        <v>8</v>
      </c>
      <c r="B32" s="26" t="s">
        <v>98</v>
      </c>
      <c r="C32" s="28">
        <v>95000</v>
      </c>
      <c r="D32" s="27">
        <v>1</v>
      </c>
      <c r="E32" s="23">
        <f t="shared" si="0"/>
        <v>95000</v>
      </c>
      <c r="F32" s="23">
        <f t="shared" si="1"/>
        <v>9500</v>
      </c>
      <c r="G32" s="23">
        <f t="shared" si="2"/>
        <v>1206500</v>
      </c>
      <c r="H32" s="19"/>
      <c r="I32" s="5"/>
    </row>
    <row r="33" spans="1:10" s="6" customFormat="1" ht="18" customHeight="1">
      <c r="A33" s="20">
        <v>9</v>
      </c>
      <c r="B33" s="26" t="s">
        <v>19</v>
      </c>
      <c r="C33" s="28">
        <v>93300</v>
      </c>
      <c r="D33" s="27">
        <v>2</v>
      </c>
      <c r="E33" s="23">
        <f t="shared" si="0"/>
        <v>186600</v>
      </c>
      <c r="F33" s="23">
        <f t="shared" si="1"/>
        <v>18660</v>
      </c>
      <c r="G33" s="23">
        <f t="shared" si="2"/>
        <v>2369820</v>
      </c>
      <c r="H33" s="19"/>
      <c r="I33" s="5"/>
    </row>
    <row r="34" spans="1:10" s="6" customFormat="1" ht="20.25" customHeight="1">
      <c r="A34" s="25">
        <v>10</v>
      </c>
      <c r="B34" s="26" t="s">
        <v>18</v>
      </c>
      <c r="C34" s="28">
        <v>93300</v>
      </c>
      <c r="D34" s="27">
        <v>1</v>
      </c>
      <c r="E34" s="23">
        <f t="shared" si="0"/>
        <v>93300</v>
      </c>
      <c r="F34" s="23">
        <f t="shared" si="1"/>
        <v>9330</v>
      </c>
      <c r="G34" s="23">
        <f t="shared" si="2"/>
        <v>1184910</v>
      </c>
      <c r="H34" s="19"/>
      <c r="I34" s="5"/>
    </row>
    <row r="35" spans="1:10" ht="20.25" customHeight="1">
      <c r="A35" s="20">
        <v>11</v>
      </c>
      <c r="B35" s="26" t="s">
        <v>99</v>
      </c>
      <c r="C35" s="28">
        <v>95000</v>
      </c>
      <c r="D35" s="27">
        <v>1</v>
      </c>
      <c r="E35" s="23">
        <f t="shared" si="0"/>
        <v>95000</v>
      </c>
      <c r="F35" s="23">
        <f t="shared" si="1"/>
        <v>9500</v>
      </c>
      <c r="G35" s="23">
        <f t="shared" si="2"/>
        <v>1206500</v>
      </c>
      <c r="H35" s="19"/>
      <c r="I35" s="1"/>
    </row>
    <row r="36" spans="1:10" ht="20.25" customHeight="1">
      <c r="A36" s="25">
        <v>12</v>
      </c>
      <c r="B36" s="26" t="s">
        <v>100</v>
      </c>
      <c r="C36" s="28">
        <v>95000</v>
      </c>
      <c r="D36" s="27">
        <v>1</v>
      </c>
      <c r="E36" s="23">
        <f t="shared" si="0"/>
        <v>95000</v>
      </c>
      <c r="F36" s="23">
        <f t="shared" si="1"/>
        <v>9500</v>
      </c>
      <c r="G36" s="23">
        <f t="shared" si="2"/>
        <v>1206500</v>
      </c>
      <c r="H36" s="19"/>
      <c r="I36" s="1"/>
    </row>
    <row r="37" spans="1:10" ht="20.25" customHeight="1">
      <c r="A37" s="20">
        <v>13</v>
      </c>
      <c r="B37" s="26" t="s">
        <v>101</v>
      </c>
      <c r="C37" s="28">
        <v>95000</v>
      </c>
      <c r="D37" s="27">
        <v>13.73</v>
      </c>
      <c r="E37" s="23">
        <f t="shared" si="0"/>
        <v>1304350</v>
      </c>
      <c r="F37" s="23">
        <f t="shared" si="1"/>
        <v>130435</v>
      </c>
      <c r="G37" s="23">
        <f t="shared" si="2"/>
        <v>16565245</v>
      </c>
      <c r="H37" s="19"/>
      <c r="I37" s="1"/>
    </row>
    <row r="38" spans="1:10" ht="20.25" customHeight="1">
      <c r="A38" s="25">
        <v>14</v>
      </c>
      <c r="B38" s="31" t="s">
        <v>102</v>
      </c>
      <c r="C38" s="28">
        <v>95000</v>
      </c>
      <c r="D38" s="32">
        <v>1</v>
      </c>
      <c r="E38" s="23">
        <f t="shared" si="0"/>
        <v>95000</v>
      </c>
      <c r="F38" s="23">
        <f t="shared" si="1"/>
        <v>9500</v>
      </c>
      <c r="G38" s="23">
        <f t="shared" si="2"/>
        <v>1206500</v>
      </c>
      <c r="H38" s="19"/>
      <c r="I38" s="1"/>
    </row>
    <row r="39" spans="1:10" ht="20.25" customHeight="1">
      <c r="A39" s="20">
        <v>15</v>
      </c>
      <c r="B39" s="31" t="s">
        <v>103</v>
      </c>
      <c r="C39" s="28">
        <v>95000</v>
      </c>
      <c r="D39" s="32">
        <v>1</v>
      </c>
      <c r="E39" s="23">
        <f t="shared" si="0"/>
        <v>95000</v>
      </c>
      <c r="F39" s="23">
        <f t="shared" si="1"/>
        <v>9500</v>
      </c>
      <c r="G39" s="23">
        <f t="shared" si="2"/>
        <v>1206500</v>
      </c>
      <c r="H39" s="19"/>
      <c r="I39" s="1"/>
    </row>
    <row r="40" spans="1:10" ht="20.25" customHeight="1" thickBot="1">
      <c r="A40" s="25">
        <v>16</v>
      </c>
      <c r="B40" s="121" t="s">
        <v>104</v>
      </c>
      <c r="C40" s="28">
        <v>95000</v>
      </c>
      <c r="D40" s="32">
        <v>5</v>
      </c>
      <c r="E40" s="23">
        <f t="shared" si="0"/>
        <v>475000</v>
      </c>
      <c r="F40" s="23">
        <f t="shared" si="1"/>
        <v>47500</v>
      </c>
      <c r="G40" s="23">
        <f t="shared" si="2"/>
        <v>6032500</v>
      </c>
      <c r="H40" s="19"/>
      <c r="I40" s="2"/>
      <c r="J40" s="4"/>
    </row>
    <row r="41" spans="1:10" ht="20.25" customHeight="1" thickBot="1">
      <c r="A41" s="171" t="s">
        <v>21</v>
      </c>
      <c r="B41" s="172"/>
      <c r="C41" s="51"/>
      <c r="D41" s="38">
        <f>SUM(D26:D40)</f>
        <v>37.730000000000004</v>
      </c>
      <c r="E41" s="39">
        <f>SUM(E26:E40)</f>
        <v>3599250</v>
      </c>
      <c r="F41" s="73">
        <f>SUM(F26:F40)</f>
        <v>359925</v>
      </c>
      <c r="G41" s="73">
        <f>SUM(G26:G40)</f>
        <v>45710475</v>
      </c>
      <c r="H41" s="19"/>
      <c r="I41" s="2"/>
      <c r="J41" s="4"/>
    </row>
    <row r="42" spans="1:10" ht="20.25" customHeight="1">
      <c r="A42" s="118"/>
      <c r="B42" s="118"/>
      <c r="C42" s="118"/>
      <c r="D42" s="46"/>
      <c r="E42" s="40"/>
      <c r="F42" s="40"/>
      <c r="G42" s="40"/>
      <c r="H42" s="19"/>
      <c r="I42" s="3"/>
      <c r="J42" s="4"/>
    </row>
    <row r="43" spans="1:10" ht="20.25" customHeight="1">
      <c r="A43" s="11"/>
      <c r="B43" s="7"/>
      <c r="C43" s="7"/>
      <c r="D43" s="7"/>
      <c r="E43" s="11"/>
      <c r="F43" s="11"/>
      <c r="G43" s="11"/>
      <c r="H43" s="7"/>
      <c r="I43" s="3"/>
      <c r="J43" s="4"/>
    </row>
    <row r="44" spans="1:10" ht="42" customHeight="1">
      <c r="A44" s="11"/>
      <c r="B44" s="162" t="s">
        <v>46</v>
      </c>
      <c r="C44" s="162"/>
      <c r="D44" s="163"/>
      <c r="E44" s="165" t="s">
        <v>47</v>
      </c>
      <c r="F44" s="165"/>
      <c r="G44" s="165"/>
      <c r="H44" s="41"/>
      <c r="I44" s="3"/>
      <c r="J44" s="4"/>
    </row>
    <row r="45" spans="1:10" ht="20.25" customHeight="1">
      <c r="A45" s="11"/>
      <c r="B45" s="7"/>
      <c r="C45" s="7"/>
      <c r="D45" s="11"/>
      <c r="E45" s="7"/>
      <c r="F45" s="7"/>
      <c r="G45" s="7"/>
      <c r="H45" s="7"/>
      <c r="I45" s="1"/>
    </row>
    <row r="46" spans="1:10" ht="20.25" customHeight="1">
      <c r="A46" s="11"/>
      <c r="B46" s="7"/>
      <c r="C46" s="7"/>
      <c r="D46" s="11"/>
      <c r="E46" s="7"/>
      <c r="F46" s="7"/>
      <c r="G46" s="7"/>
      <c r="H46" s="7"/>
    </row>
    <row r="47" spans="1:10" ht="20.25" customHeight="1">
      <c r="A47" s="11"/>
      <c r="B47" s="11" t="s">
        <v>45</v>
      </c>
      <c r="C47" s="11"/>
      <c r="D47" s="7"/>
      <c r="E47" s="7"/>
      <c r="F47" s="7"/>
      <c r="G47" s="12" t="s">
        <v>165</v>
      </c>
      <c r="H47" s="42"/>
    </row>
    <row r="48" spans="1:10" ht="20.25" customHeight="1">
      <c r="A48" s="11"/>
      <c r="B48" s="11"/>
      <c r="C48" s="11"/>
      <c r="D48" s="7"/>
      <c r="E48" s="7"/>
      <c r="F48" s="7"/>
      <c r="G48" s="7"/>
      <c r="H48" s="43"/>
    </row>
    <row r="49" spans="1:8" ht="20.25" customHeight="1">
      <c r="A49" s="10"/>
      <c r="B49" s="7"/>
      <c r="C49" s="7"/>
      <c r="D49" s="11"/>
      <c r="E49" s="7"/>
      <c r="F49" s="7"/>
      <c r="G49" s="11"/>
      <c r="H49" s="43"/>
    </row>
    <row r="50" spans="1:8" ht="20.25" customHeight="1">
      <c r="A50" s="10"/>
      <c r="B50" s="161" t="s">
        <v>9</v>
      </c>
      <c r="C50" s="161"/>
      <c r="D50" s="161"/>
      <c r="E50" s="7"/>
      <c r="F50" s="7"/>
      <c r="G50" s="12"/>
      <c r="H50" s="43"/>
    </row>
    <row r="51" spans="1:8" ht="20.25" customHeight="1">
      <c r="A51" s="10"/>
      <c r="B51" s="161"/>
      <c r="C51" s="161"/>
      <c r="D51" s="161"/>
      <c r="E51" s="7"/>
      <c r="F51" s="7"/>
      <c r="G51" s="7"/>
      <c r="H51" s="7"/>
    </row>
    <row r="52" spans="1:8" ht="20.25" customHeight="1">
      <c r="A52" s="7"/>
      <c r="B52" s="161"/>
      <c r="C52" s="161"/>
      <c r="D52" s="161"/>
      <c r="E52" s="11"/>
      <c r="F52" s="11"/>
      <c r="G52" s="11" t="s">
        <v>0</v>
      </c>
      <c r="H52" s="7"/>
    </row>
    <row r="53" spans="1:8" ht="20.25" customHeight="1">
      <c r="A53" s="7"/>
      <c r="B53" s="7"/>
      <c r="C53" s="7"/>
      <c r="D53" s="10"/>
      <c r="E53" s="7"/>
      <c r="F53" s="7"/>
      <c r="G53" s="7"/>
      <c r="H53" s="7"/>
    </row>
    <row r="54" spans="1:8" ht="20.25" customHeight="1">
      <c r="A54" s="7"/>
      <c r="B54" s="7"/>
      <c r="C54" s="7"/>
      <c r="D54" s="7"/>
      <c r="E54" s="7" t="s">
        <v>10</v>
      </c>
      <c r="F54" s="7"/>
      <c r="G54" s="7"/>
    </row>
    <row r="55" spans="1:8" ht="13.5">
      <c r="A55" s="7"/>
      <c r="B55" s="7"/>
      <c r="C55" s="7"/>
      <c r="D55" s="7"/>
      <c r="E55" s="7"/>
      <c r="F55" s="7"/>
      <c r="G55" s="7"/>
    </row>
    <row r="56" spans="1:8" ht="13.5">
      <c r="A56" s="7"/>
      <c r="B56" s="7"/>
      <c r="C56" s="7"/>
      <c r="D56" s="7"/>
      <c r="E56" s="7"/>
      <c r="F56" s="7"/>
      <c r="G56" s="7"/>
    </row>
  </sheetData>
  <mergeCells count="11">
    <mergeCell ref="B50:D52"/>
    <mergeCell ref="D2:G7"/>
    <mergeCell ref="A24:A25"/>
    <mergeCell ref="B17:E17"/>
    <mergeCell ref="B21:E21"/>
    <mergeCell ref="B24:B25"/>
    <mergeCell ref="D24:D25"/>
    <mergeCell ref="B15:F15"/>
    <mergeCell ref="A41:B41"/>
    <mergeCell ref="B44:D44"/>
    <mergeCell ref="E44:G44"/>
  </mergeCells>
  <printOptions horizontalCentered="1"/>
  <pageMargins left="0" right="0" top="0.19685039370078741" bottom="0" header="0.51181102362204722" footer="0.51181102362204722"/>
  <pageSetup paperSize="9" scale="71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J50"/>
  <sheetViews>
    <sheetView workbookViewId="0">
      <selection activeCell="E41" sqref="E41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6" width="18.42578125" customWidth="1"/>
    <col min="7" max="7" width="18" customWidth="1"/>
    <col min="8" max="8" width="13" customWidth="1"/>
  </cols>
  <sheetData>
    <row r="2" spans="1:10">
      <c r="D2" s="170" t="s">
        <v>166</v>
      </c>
      <c r="E2" s="170"/>
      <c r="F2" s="170"/>
      <c r="G2" s="170"/>
    </row>
    <row r="3" spans="1:10">
      <c r="D3" s="170"/>
      <c r="E3" s="170"/>
      <c r="F3" s="170"/>
      <c r="G3" s="170"/>
    </row>
    <row r="4" spans="1:10">
      <c r="D4" s="170"/>
      <c r="E4" s="170"/>
      <c r="F4" s="170"/>
      <c r="G4" s="170"/>
    </row>
    <row r="5" spans="1:10">
      <c r="D5" s="170"/>
      <c r="E5" s="170"/>
      <c r="F5" s="170"/>
      <c r="G5" s="170"/>
    </row>
    <row r="6" spans="1:10">
      <c r="D6" s="170"/>
      <c r="E6" s="170"/>
      <c r="F6" s="170"/>
      <c r="G6" s="170"/>
    </row>
    <row r="7" spans="1:10" ht="19.5" customHeight="1">
      <c r="D7" s="170"/>
      <c r="E7" s="170"/>
      <c r="F7" s="170"/>
      <c r="G7" s="170"/>
    </row>
    <row r="10" spans="1:10" ht="12.75" customHeight="1">
      <c r="A10" s="7"/>
      <c r="B10" s="7"/>
      <c r="C10" s="7"/>
      <c r="D10" s="76"/>
      <c r="E10" s="76"/>
      <c r="F10" s="76"/>
      <c r="G10" s="76"/>
      <c r="H10" s="58"/>
      <c r="I10" s="58"/>
      <c r="J10" s="7"/>
    </row>
    <row r="11" spans="1:10" ht="12.75" customHeight="1">
      <c r="A11" s="7"/>
      <c r="B11" s="7"/>
      <c r="C11" s="7"/>
      <c r="D11" s="76"/>
      <c r="E11" s="76"/>
      <c r="F11" s="76"/>
      <c r="G11" s="76"/>
      <c r="H11" s="58"/>
      <c r="I11" s="58"/>
      <c r="J11" s="7"/>
    </row>
    <row r="12" spans="1:10" ht="12.75" customHeight="1">
      <c r="A12" s="7"/>
      <c r="B12" s="7"/>
      <c r="C12" s="7"/>
      <c r="D12" s="76"/>
      <c r="E12" s="76"/>
      <c r="F12" s="76"/>
      <c r="G12" s="76"/>
      <c r="H12" s="58"/>
      <c r="I12" s="58"/>
      <c r="J12" s="7"/>
    </row>
    <row r="13" spans="1:10" ht="17.25">
      <c r="A13" s="10"/>
      <c r="B13" s="7"/>
      <c r="C13" s="7"/>
      <c r="D13" s="7"/>
      <c r="E13" s="7"/>
      <c r="F13" s="7"/>
      <c r="G13" s="11"/>
      <c r="H13" s="7"/>
      <c r="I13" s="7"/>
      <c r="J13" s="7"/>
    </row>
    <row r="14" spans="1:10" ht="17.25">
      <c r="A14" s="10"/>
      <c r="B14" s="7"/>
      <c r="C14" s="7"/>
      <c r="D14" s="41" t="s">
        <v>3</v>
      </c>
      <c r="E14" s="41"/>
      <c r="F14" s="41"/>
      <c r="G14" s="41"/>
      <c r="H14" s="7"/>
      <c r="I14" s="7"/>
      <c r="J14" s="7"/>
    </row>
    <row r="15" spans="1:10" ht="12.75" customHeight="1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ht="17.25">
      <c r="A16" s="12"/>
      <c r="B16" s="145" t="s">
        <v>4</v>
      </c>
      <c r="C16" s="145"/>
      <c r="D16" s="145"/>
      <c r="E16" s="145"/>
      <c r="F16" s="145"/>
      <c r="G16" s="41"/>
      <c r="H16" s="7"/>
      <c r="I16" s="7"/>
      <c r="J16" s="7"/>
    </row>
    <row r="17" spans="1:10" ht="17.25">
      <c r="A17" s="12"/>
      <c r="B17" s="41"/>
      <c r="C17" s="41"/>
      <c r="D17" s="41"/>
      <c r="E17" s="41"/>
      <c r="F17" s="41"/>
      <c r="G17" s="41"/>
      <c r="H17" s="7"/>
      <c r="I17" s="7"/>
      <c r="J17" s="7"/>
    </row>
    <row r="18" spans="1:10" ht="18" customHeight="1">
      <c r="A18" s="7"/>
      <c r="B18" s="7"/>
      <c r="C18" s="7"/>
      <c r="D18" s="169" t="s">
        <v>31</v>
      </c>
      <c r="E18" s="169"/>
      <c r="F18" s="169"/>
      <c r="G18" s="169"/>
      <c r="H18" s="7"/>
      <c r="I18" s="7"/>
      <c r="J18" s="7"/>
    </row>
    <row r="19" spans="1:10" ht="17.25">
      <c r="A19" s="12"/>
      <c r="B19" s="7"/>
      <c r="C19" s="7"/>
      <c r="D19" s="55"/>
      <c r="E19" s="55"/>
      <c r="F19" s="55"/>
      <c r="G19" s="55"/>
      <c r="H19" s="7"/>
      <c r="I19" s="7"/>
      <c r="J19" s="7"/>
    </row>
    <row r="20" spans="1:10" ht="17.25">
      <c r="A20" s="12"/>
      <c r="B20" s="7"/>
      <c r="C20" s="7"/>
      <c r="D20" s="7"/>
      <c r="E20" s="7"/>
      <c r="F20" s="7"/>
      <c r="G20" s="7"/>
      <c r="H20" s="7"/>
      <c r="I20" s="7"/>
      <c r="J20" s="7"/>
    </row>
    <row r="21" spans="1:10" ht="14.25">
      <c r="A21" s="13"/>
      <c r="B21" s="7"/>
      <c r="C21" s="7"/>
      <c r="D21" s="7"/>
      <c r="E21" s="7"/>
      <c r="F21" s="7"/>
      <c r="G21" s="7"/>
      <c r="H21" s="7"/>
      <c r="I21" s="7"/>
      <c r="J21" s="7"/>
    </row>
    <row r="22" spans="1:10" ht="14.25">
      <c r="A22" s="7"/>
      <c r="B22" s="146" t="s">
        <v>51</v>
      </c>
      <c r="C22" s="146"/>
      <c r="D22" s="146"/>
      <c r="E22" s="146"/>
      <c r="F22" s="14"/>
      <c r="G22" s="7"/>
      <c r="H22" s="7"/>
      <c r="I22" s="7"/>
      <c r="J22" s="7"/>
    </row>
    <row r="23" spans="1:10" ht="14.25">
      <c r="A23" s="15"/>
      <c r="B23" s="7"/>
      <c r="C23" s="7"/>
      <c r="D23" s="7"/>
      <c r="E23" s="43"/>
      <c r="F23" s="43"/>
      <c r="G23" s="7"/>
      <c r="H23" s="7"/>
      <c r="I23" s="7"/>
      <c r="J23" s="7"/>
    </row>
    <row r="24" spans="1:10" ht="18" thickBot="1">
      <c r="A24" s="12"/>
      <c r="B24" s="7"/>
      <c r="C24" s="7"/>
      <c r="D24" s="7"/>
      <c r="E24" s="7"/>
      <c r="F24" s="7"/>
      <c r="G24" s="7"/>
      <c r="H24" s="7"/>
      <c r="I24" s="7"/>
      <c r="J24" s="7"/>
    </row>
    <row r="25" spans="1:10" s="6" customFormat="1" ht="42.75" customHeight="1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8</v>
      </c>
      <c r="H25" s="19"/>
      <c r="I25" s="19"/>
      <c r="J25" s="19"/>
    </row>
    <row r="26" spans="1:10" s="6" customFormat="1" ht="21.75" customHeight="1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72" t="s">
        <v>42</v>
      </c>
      <c r="H26" s="19"/>
      <c r="I26" s="19"/>
      <c r="J26" s="19"/>
    </row>
    <row r="27" spans="1:10" s="6" customFormat="1" ht="16.5">
      <c r="A27" s="21">
        <v>1</v>
      </c>
      <c r="B27" s="21" t="s">
        <v>11</v>
      </c>
      <c r="C27" s="23">
        <v>110000</v>
      </c>
      <c r="D27" s="22">
        <v>1</v>
      </c>
      <c r="E27" s="23">
        <f>SUM(C27*D27)</f>
        <v>110000</v>
      </c>
      <c r="F27" s="23">
        <f>SUM(E27*10%)</f>
        <v>11000</v>
      </c>
      <c r="G27" s="23">
        <f>SUM(E27*5)+((E27+F27)*7)</f>
        <v>1397000</v>
      </c>
      <c r="H27" s="19"/>
      <c r="I27" s="19"/>
      <c r="J27" s="19"/>
    </row>
    <row r="28" spans="1:10" s="6" customFormat="1" ht="16.5">
      <c r="A28" s="26">
        <v>2</v>
      </c>
      <c r="B28" s="26" t="s">
        <v>13</v>
      </c>
      <c r="C28" s="28">
        <v>95000</v>
      </c>
      <c r="D28" s="27">
        <v>0.5</v>
      </c>
      <c r="E28" s="23">
        <f>SUM(C28*D28)</f>
        <v>47500</v>
      </c>
      <c r="F28" s="23">
        <f>SUM(E28*10%)</f>
        <v>4750</v>
      </c>
      <c r="G28" s="23">
        <f>SUM(E28*5)+((E28+F28)*7)</f>
        <v>603250</v>
      </c>
      <c r="H28" s="19"/>
      <c r="I28" s="19"/>
      <c r="J28" s="19"/>
    </row>
    <row r="29" spans="1:10" s="6" customFormat="1" ht="16.5">
      <c r="A29" s="21">
        <v>3</v>
      </c>
      <c r="B29" s="26" t="s">
        <v>52</v>
      </c>
      <c r="C29" s="28">
        <v>95000</v>
      </c>
      <c r="D29" s="27">
        <v>1</v>
      </c>
      <c r="E29" s="23">
        <f>SUM(C29*D29)</f>
        <v>95000</v>
      </c>
      <c r="F29" s="23">
        <f>SUM(E29*10%)</f>
        <v>9500</v>
      </c>
      <c r="G29" s="23">
        <f>SUM(E29*5)+((E29+F29)*7)</f>
        <v>1206500</v>
      </c>
      <c r="H29" s="19"/>
      <c r="I29" s="19"/>
      <c r="J29" s="19"/>
    </row>
    <row r="30" spans="1:10" s="6" customFormat="1" ht="16.5">
      <c r="A30" s="26">
        <v>4</v>
      </c>
      <c r="B30" s="26" t="s">
        <v>32</v>
      </c>
      <c r="C30" s="28">
        <v>95000</v>
      </c>
      <c r="D30" s="27">
        <v>27</v>
      </c>
      <c r="E30" s="28">
        <f>SUM(C30*D30)</f>
        <v>2565000</v>
      </c>
      <c r="F30" s="23">
        <f>SUM(E30*10%)</f>
        <v>256500</v>
      </c>
      <c r="G30" s="23">
        <f>SUM(E30*5)+((E30+F30)*7)</f>
        <v>32575500</v>
      </c>
      <c r="H30" s="19"/>
      <c r="I30" s="19"/>
      <c r="J30" s="19"/>
    </row>
    <row r="31" spans="1:10" s="6" customFormat="1" ht="17.25" thickBot="1">
      <c r="A31" s="21">
        <v>5</v>
      </c>
      <c r="B31" s="31" t="s">
        <v>19</v>
      </c>
      <c r="C31" s="33">
        <v>95000</v>
      </c>
      <c r="D31" s="32">
        <v>0.5</v>
      </c>
      <c r="E31" s="28">
        <f>SUM(C31*D31)</f>
        <v>47500</v>
      </c>
      <c r="F31" s="23">
        <f>SUM(E31*10%)</f>
        <v>4750</v>
      </c>
      <c r="G31" s="23">
        <f>SUM(E31*5)+((E31+F31)*7)</f>
        <v>603250</v>
      </c>
      <c r="H31" s="19"/>
      <c r="I31" s="19"/>
      <c r="J31" s="19"/>
    </row>
    <row r="32" spans="1:10" s="6" customFormat="1" ht="17.25" customHeight="1" thickBot="1">
      <c r="A32" s="171" t="s">
        <v>21</v>
      </c>
      <c r="B32" s="172"/>
      <c r="C32" s="51"/>
      <c r="D32" s="51">
        <f>SUM(D27:D31)</f>
        <v>30</v>
      </c>
      <c r="E32" s="53">
        <f>SUM(E27:E31)</f>
        <v>2865000</v>
      </c>
      <c r="F32" s="53">
        <f>SUM(F27:F31)</f>
        <v>286500</v>
      </c>
      <c r="G32" s="53">
        <f>SUM(G27:G31)</f>
        <v>36385500</v>
      </c>
      <c r="H32" s="19"/>
      <c r="I32" s="19"/>
      <c r="J32" s="19"/>
    </row>
    <row r="33" spans="1:10" s="6" customFormat="1" ht="17.25" customHeight="1">
      <c r="A33" s="118"/>
      <c r="B33" s="118"/>
      <c r="C33" s="118"/>
      <c r="D33" s="118"/>
      <c r="E33" s="100"/>
      <c r="F33" s="100"/>
      <c r="G33" s="100"/>
      <c r="H33" s="19"/>
      <c r="I33" s="19"/>
      <c r="J33" s="19"/>
    </row>
    <row r="34" spans="1:10" s="6" customFormat="1" ht="17.25" customHeight="1">
      <c r="A34" s="118"/>
      <c r="B34" s="118"/>
      <c r="C34" s="118"/>
      <c r="D34" s="118"/>
      <c r="E34" s="100"/>
      <c r="F34" s="100"/>
      <c r="G34" s="100"/>
      <c r="H34" s="19"/>
      <c r="I34" s="19"/>
      <c r="J34" s="19"/>
    </row>
    <row r="35" spans="1:10" s="6" customFormat="1" ht="19.5" customHeight="1">
      <c r="A35" s="46"/>
      <c r="B35" s="46"/>
      <c r="C35" s="46"/>
      <c r="D35" s="46"/>
      <c r="E35" s="40"/>
      <c r="F35" s="40"/>
      <c r="G35" s="40"/>
      <c r="H35" s="19"/>
      <c r="I35" s="19"/>
      <c r="J35" s="19"/>
    </row>
    <row r="36" spans="1:10" ht="17.25">
      <c r="A36" s="11"/>
      <c r="B36" s="7"/>
      <c r="C36" s="7"/>
      <c r="D36" s="7"/>
      <c r="E36" s="7"/>
      <c r="F36" s="7"/>
      <c r="G36" s="7"/>
      <c r="H36" s="7"/>
      <c r="I36" s="7"/>
      <c r="J36" s="7"/>
    </row>
    <row r="37" spans="1:10" ht="50.25" customHeight="1">
      <c r="A37" s="11"/>
      <c r="B37" s="162" t="s">
        <v>46</v>
      </c>
      <c r="C37" s="162"/>
      <c r="D37" s="163"/>
      <c r="E37" s="165" t="s">
        <v>47</v>
      </c>
      <c r="F37" s="165"/>
      <c r="G37" s="165"/>
      <c r="H37" s="7"/>
      <c r="I37" s="7"/>
      <c r="J37" s="7"/>
    </row>
    <row r="38" spans="1:10" ht="17.25">
      <c r="A38" s="11"/>
      <c r="B38" s="7"/>
      <c r="C38" s="7"/>
      <c r="D38" s="11"/>
      <c r="E38" s="7"/>
      <c r="F38" s="7"/>
      <c r="G38" s="7"/>
      <c r="H38" s="7"/>
      <c r="I38" s="7"/>
      <c r="J38" s="7"/>
    </row>
    <row r="39" spans="1:10" ht="17.25">
      <c r="A39" s="11"/>
      <c r="B39" s="7"/>
      <c r="C39" s="7"/>
      <c r="D39" s="11"/>
      <c r="E39" s="7"/>
      <c r="F39" s="7"/>
      <c r="G39" s="7"/>
      <c r="H39" s="7"/>
      <c r="I39" s="7"/>
      <c r="J39" s="7"/>
    </row>
    <row r="40" spans="1:10" ht="17.25">
      <c r="A40" s="11"/>
      <c r="B40" s="11" t="s">
        <v>45</v>
      </c>
      <c r="C40" s="11"/>
      <c r="D40" s="7"/>
      <c r="E40" s="7"/>
      <c r="F40" s="7"/>
      <c r="G40" s="12" t="s">
        <v>167</v>
      </c>
      <c r="H40" s="42"/>
      <c r="I40" s="43"/>
      <c r="J40" s="7"/>
    </row>
    <row r="41" spans="1:10" ht="17.25">
      <c r="A41" s="11"/>
      <c r="B41" s="11"/>
      <c r="C41" s="11"/>
      <c r="D41" s="7"/>
      <c r="E41" s="7"/>
      <c r="F41" s="7"/>
      <c r="G41" s="7"/>
      <c r="H41" s="43"/>
      <c r="I41" s="43"/>
      <c r="J41" s="7"/>
    </row>
    <row r="42" spans="1:10" ht="17.25">
      <c r="A42" s="10"/>
      <c r="B42" s="7"/>
      <c r="C42" s="7"/>
      <c r="D42" s="11"/>
      <c r="E42" s="7"/>
      <c r="F42" s="7"/>
      <c r="G42" s="11"/>
      <c r="H42" s="43"/>
      <c r="I42" s="43"/>
      <c r="J42" s="7"/>
    </row>
    <row r="43" spans="1:10" ht="17.25">
      <c r="A43" s="10"/>
      <c r="B43" s="161" t="s">
        <v>9</v>
      </c>
      <c r="C43" s="161"/>
      <c r="D43" s="161"/>
      <c r="E43" s="7"/>
      <c r="F43" s="7"/>
      <c r="G43" s="12"/>
      <c r="H43" s="43"/>
      <c r="I43" s="43"/>
      <c r="J43" s="7"/>
    </row>
    <row r="44" spans="1:10" ht="17.25">
      <c r="A44" s="10"/>
      <c r="B44" s="161"/>
      <c r="C44" s="161"/>
      <c r="D44" s="161"/>
      <c r="E44" s="7"/>
      <c r="F44" s="7"/>
      <c r="G44" s="7"/>
      <c r="H44" s="7"/>
      <c r="I44" s="7"/>
      <c r="J44" s="7"/>
    </row>
    <row r="45" spans="1:10" ht="32.25" customHeight="1">
      <c r="A45" s="7"/>
      <c r="B45" s="161"/>
      <c r="C45" s="161"/>
      <c r="D45" s="161"/>
      <c r="E45" s="7"/>
      <c r="F45" s="7"/>
      <c r="G45" s="11" t="s">
        <v>0</v>
      </c>
      <c r="H45" s="7"/>
      <c r="I45" s="7"/>
      <c r="J45" s="7"/>
    </row>
    <row r="46" spans="1:10" ht="17.25">
      <c r="A46" s="7"/>
      <c r="B46" s="7"/>
      <c r="C46" s="7"/>
      <c r="D46" s="10"/>
      <c r="E46" s="10"/>
      <c r="F46" s="10"/>
      <c r="G46" s="7"/>
      <c r="H46" s="7"/>
      <c r="I46" s="7"/>
      <c r="J46" s="7"/>
    </row>
    <row r="47" spans="1:10" ht="13.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ht="13.5">
      <c r="A48" s="7"/>
      <c r="B48" s="7"/>
      <c r="C48" s="7"/>
      <c r="D48" s="7"/>
      <c r="E48" s="7"/>
      <c r="F48" s="7"/>
      <c r="G48" s="7"/>
      <c r="H48" s="7"/>
      <c r="I48" s="7"/>
      <c r="J48" s="7"/>
    </row>
    <row r="50" spans="5:5" ht="17.25">
      <c r="E50" s="10" t="s">
        <v>10</v>
      </c>
    </row>
  </sheetData>
  <mergeCells count="11">
    <mergeCell ref="A25:A26"/>
    <mergeCell ref="B25:B26"/>
    <mergeCell ref="D25:D26"/>
    <mergeCell ref="A32:B32"/>
    <mergeCell ref="B37:D37"/>
    <mergeCell ref="D2:G7"/>
    <mergeCell ref="D18:G18"/>
    <mergeCell ref="E37:G37"/>
    <mergeCell ref="B22:E22"/>
    <mergeCell ref="B43:D45"/>
    <mergeCell ref="B16:F16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I48"/>
  <sheetViews>
    <sheetView workbookViewId="0">
      <selection activeCell="D2" sqref="D2:G7"/>
    </sheetView>
  </sheetViews>
  <sheetFormatPr defaultRowHeight="12.75"/>
  <cols>
    <col min="2" max="2" width="13.42578125" customWidth="1"/>
    <col min="3" max="3" width="16.85546875" customWidth="1"/>
    <col min="4" max="4" width="15.5703125" customWidth="1"/>
    <col min="5" max="5" width="18.28515625" customWidth="1"/>
    <col min="6" max="6" width="16.28515625" customWidth="1"/>
    <col min="7" max="7" width="18.42578125" customWidth="1"/>
  </cols>
  <sheetData>
    <row r="2" spans="1:9">
      <c r="D2" s="170" t="s">
        <v>168</v>
      </c>
      <c r="E2" s="170"/>
      <c r="F2" s="170"/>
      <c r="G2" s="170"/>
    </row>
    <row r="3" spans="1:9">
      <c r="D3" s="170"/>
      <c r="E3" s="170"/>
      <c r="F3" s="170"/>
      <c r="G3" s="170"/>
    </row>
    <row r="4" spans="1:9">
      <c r="D4" s="170"/>
      <c r="E4" s="170"/>
      <c r="F4" s="170"/>
      <c r="G4" s="170"/>
    </row>
    <row r="5" spans="1:9">
      <c r="D5" s="170"/>
      <c r="E5" s="170"/>
      <c r="F5" s="170"/>
      <c r="G5" s="170"/>
    </row>
    <row r="6" spans="1:9">
      <c r="D6" s="170"/>
      <c r="E6" s="170"/>
      <c r="F6" s="170"/>
      <c r="G6" s="170"/>
    </row>
    <row r="7" spans="1:9">
      <c r="D7" s="170"/>
      <c r="E7" s="170"/>
      <c r="F7" s="170"/>
      <c r="G7" s="170"/>
    </row>
    <row r="10" spans="1:9" ht="16.5">
      <c r="A10" s="7"/>
      <c r="B10" s="7"/>
      <c r="C10" s="7"/>
      <c r="D10" s="76"/>
      <c r="E10" s="76"/>
      <c r="F10" s="76"/>
      <c r="G10" s="76"/>
      <c r="H10" s="7"/>
      <c r="I10" s="7"/>
    </row>
    <row r="11" spans="1:9" ht="16.5">
      <c r="A11" s="7"/>
      <c r="B11" s="7"/>
      <c r="C11" s="7"/>
      <c r="D11" s="76"/>
      <c r="E11" s="76"/>
      <c r="F11" s="76"/>
      <c r="G11" s="76"/>
      <c r="H11" s="7"/>
      <c r="I11" s="7"/>
    </row>
    <row r="12" spans="1:9" ht="17.25">
      <c r="A12" s="10"/>
      <c r="B12" s="7"/>
      <c r="C12" s="7"/>
      <c r="D12" s="7"/>
      <c r="E12" s="7"/>
      <c r="F12" s="7"/>
      <c r="G12" s="7"/>
      <c r="H12" s="7"/>
      <c r="I12" s="7"/>
    </row>
    <row r="13" spans="1:9" ht="17.25">
      <c r="A13" s="10"/>
      <c r="B13" s="7"/>
      <c r="C13" s="7"/>
      <c r="D13" s="41" t="s">
        <v>3</v>
      </c>
      <c r="E13" s="41"/>
      <c r="F13" s="41"/>
      <c r="G13" s="41"/>
      <c r="H13" s="7"/>
      <c r="I13" s="7"/>
    </row>
    <row r="14" spans="1:9" ht="13.5">
      <c r="A14" s="7"/>
      <c r="B14" s="7"/>
      <c r="C14" s="7"/>
      <c r="D14" s="7"/>
      <c r="E14" s="7"/>
      <c r="F14" s="7"/>
      <c r="G14" s="7"/>
      <c r="H14" s="7"/>
      <c r="I14" s="7"/>
    </row>
    <row r="15" spans="1:9" ht="17.25">
      <c r="A15" s="12"/>
      <c r="B15" s="145" t="s">
        <v>4</v>
      </c>
      <c r="C15" s="145"/>
      <c r="D15" s="145"/>
      <c r="E15" s="145"/>
      <c r="F15" s="145"/>
      <c r="G15" s="145"/>
      <c r="H15" s="7"/>
      <c r="I15" s="7"/>
    </row>
    <row r="16" spans="1:9" ht="17.25">
      <c r="A16" s="7"/>
      <c r="B16" s="7"/>
      <c r="C16" s="7"/>
      <c r="D16" s="41"/>
      <c r="E16" s="41"/>
      <c r="F16" s="41"/>
      <c r="G16" s="7"/>
      <c r="H16" s="7"/>
      <c r="I16" s="7"/>
    </row>
    <row r="17" spans="1:9" ht="17.25">
      <c r="A17" s="12"/>
      <c r="B17" s="7"/>
      <c r="C17" s="7"/>
      <c r="D17" s="55"/>
      <c r="E17" s="55"/>
      <c r="F17" s="55"/>
      <c r="G17" s="7"/>
      <c r="H17" s="7"/>
      <c r="I17" s="7"/>
    </row>
    <row r="18" spans="1:9" ht="17.25">
      <c r="A18" s="12"/>
      <c r="B18" s="175" t="s">
        <v>105</v>
      </c>
      <c r="C18" s="175"/>
      <c r="D18" s="175"/>
      <c r="E18" s="175"/>
      <c r="F18" s="122"/>
      <c r="G18" s="7"/>
      <c r="H18" s="7"/>
      <c r="I18" s="7"/>
    </row>
    <row r="19" spans="1:9" ht="13.5">
      <c r="A19" s="7"/>
      <c r="B19" s="7"/>
      <c r="C19" s="7"/>
      <c r="D19" s="55"/>
      <c r="E19" s="55"/>
      <c r="F19" s="55"/>
      <c r="G19" s="7"/>
      <c r="H19" s="7"/>
      <c r="I19" s="7"/>
    </row>
    <row r="20" spans="1:9" ht="17.25">
      <c r="A20" s="12"/>
      <c r="B20" s="7"/>
      <c r="C20" s="7"/>
      <c r="D20" s="7"/>
      <c r="E20" s="7"/>
      <c r="F20" s="7"/>
      <c r="G20" s="7"/>
      <c r="H20" s="7"/>
      <c r="I20" s="7"/>
    </row>
    <row r="21" spans="1:9" ht="14.25">
      <c r="A21" s="13"/>
      <c r="B21" s="7"/>
      <c r="C21" s="7"/>
      <c r="D21" s="7"/>
      <c r="E21" s="7"/>
      <c r="F21" s="7"/>
      <c r="G21" s="7"/>
      <c r="H21" s="7"/>
      <c r="I21" s="7"/>
    </row>
    <row r="22" spans="1:9" ht="14.25">
      <c r="A22" s="7"/>
      <c r="B22" s="146" t="s">
        <v>106</v>
      </c>
      <c r="C22" s="146"/>
      <c r="D22" s="146"/>
      <c r="E22" s="146"/>
      <c r="F22" s="14"/>
      <c r="G22" s="7"/>
      <c r="H22" s="7"/>
      <c r="I22" s="7"/>
    </row>
    <row r="23" spans="1:9" ht="14.25">
      <c r="A23" s="15"/>
      <c r="B23" s="7"/>
      <c r="C23" s="7"/>
      <c r="D23" s="7"/>
      <c r="E23" s="7"/>
      <c r="F23" s="7"/>
      <c r="G23" s="7"/>
      <c r="H23" s="7"/>
      <c r="I23" s="7"/>
    </row>
    <row r="24" spans="1:9" ht="18" thickBot="1">
      <c r="A24" s="12"/>
      <c r="B24" s="7"/>
      <c r="C24" s="7"/>
      <c r="D24" s="7"/>
      <c r="E24" s="7"/>
      <c r="F24" s="7"/>
      <c r="G24" s="7"/>
      <c r="H24" s="7"/>
      <c r="I24" s="7"/>
    </row>
    <row r="25" spans="1:9" ht="52.5" customHeight="1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8</v>
      </c>
      <c r="H25" s="19"/>
      <c r="I25" s="19"/>
    </row>
    <row r="26" spans="1:9" ht="21.75" customHeight="1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72" t="s">
        <v>42</v>
      </c>
      <c r="H26" s="19"/>
      <c r="I26" s="19"/>
    </row>
    <row r="27" spans="1:9" ht="20.25" customHeight="1">
      <c r="A27" s="20">
        <v>1</v>
      </c>
      <c r="B27" s="21" t="s">
        <v>11</v>
      </c>
      <c r="C27" s="23">
        <v>110000</v>
      </c>
      <c r="D27" s="22">
        <v>1</v>
      </c>
      <c r="E27" s="23">
        <f t="shared" ref="E27:E33" si="0">SUM(C27*D27)</f>
        <v>110000</v>
      </c>
      <c r="F27" s="23">
        <f>SUM(E27*10%)</f>
        <v>11000</v>
      </c>
      <c r="G27" s="23">
        <f>SUM(E27*5)+(E27+F27)*7</f>
        <v>1397000</v>
      </c>
      <c r="H27" s="19"/>
      <c r="I27" s="19"/>
    </row>
    <row r="28" spans="1:9" ht="20.25" customHeight="1">
      <c r="A28" s="25">
        <v>2</v>
      </c>
      <c r="B28" s="26" t="s">
        <v>107</v>
      </c>
      <c r="C28" s="28">
        <v>95000</v>
      </c>
      <c r="D28" s="27">
        <v>1</v>
      </c>
      <c r="E28" s="23">
        <f t="shared" si="0"/>
        <v>95000</v>
      </c>
      <c r="F28" s="23">
        <f t="shared" ref="F28:F33" si="1">SUM(E28*10%)</f>
        <v>9500</v>
      </c>
      <c r="G28" s="23">
        <f t="shared" ref="G28:G33" si="2">SUM(E28*5)+(E28+F28)*7</f>
        <v>1206500</v>
      </c>
      <c r="H28" s="19"/>
      <c r="I28" s="19"/>
    </row>
    <row r="29" spans="1:9" ht="20.25" customHeight="1">
      <c r="A29" s="20">
        <v>3</v>
      </c>
      <c r="B29" s="26" t="s">
        <v>13</v>
      </c>
      <c r="C29" s="33">
        <v>95000</v>
      </c>
      <c r="D29" s="27">
        <v>0.5</v>
      </c>
      <c r="E29" s="23">
        <f t="shared" si="0"/>
        <v>47500</v>
      </c>
      <c r="F29" s="23">
        <f t="shared" si="1"/>
        <v>4750</v>
      </c>
      <c r="G29" s="23">
        <f t="shared" si="2"/>
        <v>603250</v>
      </c>
      <c r="H29" s="19"/>
      <c r="I29" s="19"/>
    </row>
    <row r="30" spans="1:9" ht="20.25" customHeight="1">
      <c r="A30" s="25">
        <v>4</v>
      </c>
      <c r="B30" s="31" t="s">
        <v>24</v>
      </c>
      <c r="C30" s="33">
        <v>93300</v>
      </c>
      <c r="D30" s="32">
        <v>1</v>
      </c>
      <c r="E30" s="23">
        <f t="shared" si="0"/>
        <v>93300</v>
      </c>
      <c r="F30" s="23">
        <f t="shared" si="1"/>
        <v>9330</v>
      </c>
      <c r="G30" s="23">
        <f t="shared" si="2"/>
        <v>1184910</v>
      </c>
      <c r="H30" s="19"/>
      <c r="I30" s="19"/>
    </row>
    <row r="31" spans="1:9" ht="20.25" customHeight="1">
      <c r="A31" s="20">
        <v>5</v>
      </c>
      <c r="B31" s="31" t="s">
        <v>19</v>
      </c>
      <c r="C31" s="33">
        <v>93300</v>
      </c>
      <c r="D31" s="32">
        <v>0.5</v>
      </c>
      <c r="E31" s="23">
        <f t="shared" si="0"/>
        <v>46650</v>
      </c>
      <c r="F31" s="23">
        <f t="shared" si="1"/>
        <v>4665</v>
      </c>
      <c r="G31" s="23">
        <f t="shared" si="2"/>
        <v>592455</v>
      </c>
      <c r="H31" s="19"/>
      <c r="I31" s="19"/>
    </row>
    <row r="32" spans="1:9" ht="20.25" customHeight="1">
      <c r="A32" s="20">
        <v>6</v>
      </c>
      <c r="B32" s="31" t="s">
        <v>108</v>
      </c>
      <c r="C32" s="33">
        <v>95000</v>
      </c>
      <c r="D32" s="32">
        <v>1</v>
      </c>
      <c r="E32" s="23">
        <f t="shared" si="0"/>
        <v>95000</v>
      </c>
      <c r="F32" s="23">
        <f t="shared" si="1"/>
        <v>9500</v>
      </c>
      <c r="G32" s="23">
        <f t="shared" si="2"/>
        <v>1206500</v>
      </c>
      <c r="H32" s="19"/>
      <c r="I32" s="19"/>
    </row>
    <row r="33" spans="1:9" ht="20.25" customHeight="1" thickBot="1">
      <c r="A33" s="20">
        <v>7</v>
      </c>
      <c r="B33" s="31" t="s">
        <v>28</v>
      </c>
      <c r="C33" s="33">
        <v>93300</v>
      </c>
      <c r="D33" s="32">
        <v>1</v>
      </c>
      <c r="E33" s="23">
        <f t="shared" si="0"/>
        <v>93300</v>
      </c>
      <c r="F33" s="23">
        <f t="shared" si="1"/>
        <v>9330</v>
      </c>
      <c r="G33" s="23">
        <f t="shared" si="2"/>
        <v>1184910</v>
      </c>
      <c r="H33" s="19"/>
      <c r="I33" s="19"/>
    </row>
    <row r="34" spans="1:9" ht="18" thickBot="1">
      <c r="A34" s="171" t="s">
        <v>21</v>
      </c>
      <c r="B34" s="172"/>
      <c r="C34" s="91"/>
      <c r="D34" s="91">
        <f>SUM(D27:D33)</f>
        <v>6</v>
      </c>
      <c r="E34" s="52">
        <f>SUM(E27:E33)</f>
        <v>580750</v>
      </c>
      <c r="F34" s="123">
        <f>SUM(F27:F33)</f>
        <v>58075</v>
      </c>
      <c r="G34" s="124">
        <f>SUM(G27:G33)</f>
        <v>7375525</v>
      </c>
      <c r="H34" s="19"/>
      <c r="I34" s="19"/>
    </row>
    <row r="35" spans="1:9" ht="16.5">
      <c r="A35" s="46"/>
      <c r="B35" s="46"/>
      <c r="C35" s="46"/>
      <c r="D35" s="46"/>
      <c r="E35" s="40"/>
      <c r="F35" s="40"/>
      <c r="G35" s="19"/>
      <c r="H35" s="19"/>
      <c r="I35" s="19"/>
    </row>
    <row r="36" spans="1:9" ht="17.25">
      <c r="A36" s="11"/>
      <c r="B36" s="7"/>
      <c r="C36" s="7"/>
      <c r="D36" s="7"/>
      <c r="E36" s="7"/>
      <c r="F36" s="7"/>
      <c r="G36" s="7"/>
      <c r="H36" s="7"/>
      <c r="I36" s="7"/>
    </row>
    <row r="37" spans="1:9" ht="52.5" customHeight="1">
      <c r="A37" s="11"/>
      <c r="B37" s="162" t="s">
        <v>46</v>
      </c>
      <c r="C37" s="162"/>
      <c r="D37" s="163"/>
      <c r="E37" s="165" t="s">
        <v>47</v>
      </c>
      <c r="F37" s="165"/>
      <c r="G37" s="165"/>
      <c r="H37" s="7"/>
      <c r="I37" s="7"/>
    </row>
    <row r="38" spans="1:9" ht="17.25">
      <c r="A38" s="11"/>
      <c r="B38" s="7"/>
      <c r="C38" s="7"/>
      <c r="D38" s="11"/>
      <c r="E38" s="12"/>
      <c r="F38" s="12"/>
      <c r="G38" s="7"/>
      <c r="H38" s="7"/>
      <c r="I38" s="7"/>
    </row>
    <row r="39" spans="1:9" ht="17.25">
      <c r="A39" s="11"/>
      <c r="B39" s="7"/>
      <c r="C39" s="7"/>
      <c r="D39" s="11"/>
      <c r="E39" s="7"/>
      <c r="F39" s="7"/>
      <c r="G39" s="7"/>
      <c r="H39" s="7"/>
      <c r="I39" s="7"/>
    </row>
    <row r="40" spans="1:9" ht="17.25">
      <c r="A40" s="11"/>
      <c r="B40" s="11" t="s">
        <v>11</v>
      </c>
      <c r="C40" s="11"/>
      <c r="D40" s="7"/>
      <c r="E40" s="12"/>
      <c r="F40" s="12"/>
      <c r="G40" s="12" t="s">
        <v>109</v>
      </c>
      <c r="H40" s="43"/>
      <c r="I40" s="7"/>
    </row>
    <row r="41" spans="1:9" ht="17.25">
      <c r="A41" s="11"/>
      <c r="B41" s="11"/>
      <c r="C41" s="11"/>
      <c r="D41" s="7"/>
      <c r="E41" s="12"/>
      <c r="F41" s="12"/>
      <c r="G41" s="42"/>
      <c r="H41" s="43"/>
      <c r="I41" s="7"/>
    </row>
    <row r="42" spans="1:9" ht="17.25">
      <c r="A42" s="11"/>
      <c r="B42" s="7"/>
      <c r="C42" s="7"/>
      <c r="D42" s="11"/>
      <c r="E42" s="7"/>
      <c r="F42" s="7"/>
      <c r="G42" s="43"/>
      <c r="H42" s="43"/>
      <c r="I42" s="7"/>
    </row>
    <row r="43" spans="1:9" ht="17.25">
      <c r="A43" s="10"/>
      <c r="B43" s="161" t="s">
        <v>9</v>
      </c>
      <c r="C43" s="161"/>
      <c r="D43" s="161"/>
      <c r="E43" s="7"/>
      <c r="F43" s="7"/>
      <c r="G43" s="43"/>
      <c r="H43" s="43"/>
      <c r="I43" s="7"/>
    </row>
    <row r="44" spans="1:9" ht="17.25">
      <c r="A44" s="10"/>
      <c r="B44" s="161"/>
      <c r="C44" s="161"/>
      <c r="D44" s="161"/>
      <c r="E44" s="12"/>
      <c r="F44" s="12"/>
      <c r="G44" s="12" t="s">
        <v>0</v>
      </c>
      <c r="H44" s="43"/>
      <c r="I44" s="7"/>
    </row>
    <row r="45" spans="1:9" ht="17.25">
      <c r="A45" s="10"/>
      <c r="B45" s="161"/>
      <c r="C45" s="161"/>
      <c r="D45" s="161"/>
      <c r="E45" s="7"/>
      <c r="F45" s="7"/>
      <c r="G45" s="7"/>
      <c r="H45" s="7"/>
      <c r="I45" s="7"/>
    </row>
    <row r="46" spans="1:9" ht="17.25">
      <c r="A46" s="7"/>
      <c r="B46" s="11"/>
      <c r="C46" s="11"/>
      <c r="D46" s="10"/>
      <c r="E46" s="11"/>
      <c r="F46" s="11"/>
      <c r="G46" s="7"/>
      <c r="H46" s="7"/>
      <c r="I46" s="7"/>
    </row>
    <row r="47" spans="1:9" ht="17.25">
      <c r="A47" s="7"/>
      <c r="B47" s="7"/>
      <c r="C47" s="7"/>
      <c r="D47" s="10"/>
      <c r="E47" s="10" t="s">
        <v>10</v>
      </c>
      <c r="F47" s="10"/>
      <c r="G47" s="7"/>
      <c r="H47" s="7"/>
      <c r="I47" s="7"/>
    </row>
    <row r="48" spans="1:9" ht="13.5">
      <c r="A48" s="7"/>
      <c r="B48" s="7"/>
      <c r="C48" s="7"/>
      <c r="D48" s="7"/>
      <c r="E48" s="7"/>
      <c r="F48" s="7"/>
      <c r="G48" s="7"/>
      <c r="H48" s="7"/>
      <c r="I48" s="7"/>
    </row>
  </sheetData>
  <mergeCells count="11">
    <mergeCell ref="B43:D45"/>
    <mergeCell ref="D2:G7"/>
    <mergeCell ref="B18:E18"/>
    <mergeCell ref="B22:E22"/>
    <mergeCell ref="A25:A26"/>
    <mergeCell ref="B25:B26"/>
    <mergeCell ref="B15:G15"/>
    <mergeCell ref="D25:D26"/>
    <mergeCell ref="A34:B34"/>
    <mergeCell ref="B37:D37"/>
    <mergeCell ref="E37:G37"/>
  </mergeCells>
  <pageMargins left="0.7" right="0.7" top="0.75" bottom="0.75" header="0.3" footer="0.3"/>
  <pageSetup paperSize="9" scale="8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H49"/>
  <sheetViews>
    <sheetView workbookViewId="0">
      <selection activeCell="D2" sqref="D2:G7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5" width="18.7109375" customWidth="1"/>
    <col min="6" max="6" width="15.140625" customWidth="1"/>
    <col min="7" max="7" width="19.5703125" customWidth="1"/>
  </cols>
  <sheetData>
    <row r="2" spans="1:8">
      <c r="D2" s="170" t="s">
        <v>173</v>
      </c>
      <c r="E2" s="170"/>
      <c r="F2" s="170"/>
      <c r="G2" s="170"/>
    </row>
    <row r="3" spans="1:8">
      <c r="D3" s="170"/>
      <c r="E3" s="170"/>
      <c r="F3" s="170"/>
      <c r="G3" s="170"/>
    </row>
    <row r="4" spans="1:8">
      <c r="D4" s="170"/>
      <c r="E4" s="170"/>
      <c r="F4" s="170"/>
      <c r="G4" s="170"/>
    </row>
    <row r="5" spans="1:8">
      <c r="D5" s="170"/>
      <c r="E5" s="170"/>
      <c r="F5" s="170"/>
      <c r="G5" s="170"/>
    </row>
    <row r="6" spans="1:8">
      <c r="D6" s="170"/>
      <c r="E6" s="170"/>
      <c r="F6" s="170"/>
      <c r="G6" s="170"/>
    </row>
    <row r="7" spans="1:8">
      <c r="D7" s="170"/>
      <c r="E7" s="170"/>
      <c r="F7" s="170"/>
      <c r="G7" s="170"/>
    </row>
    <row r="10" spans="1:8" ht="16.5">
      <c r="A10" s="7"/>
      <c r="B10" s="7"/>
      <c r="C10" s="7"/>
      <c r="D10" s="76"/>
      <c r="E10" s="76"/>
      <c r="F10" s="76"/>
      <c r="G10" s="76"/>
      <c r="H10" s="7"/>
    </row>
    <row r="11" spans="1:8" ht="17.25">
      <c r="A11" s="10"/>
      <c r="B11" s="7"/>
      <c r="C11" s="7"/>
      <c r="D11" s="7"/>
      <c r="E11" s="7"/>
      <c r="F11" s="7"/>
      <c r="G11" s="7"/>
      <c r="H11" s="7"/>
    </row>
    <row r="12" spans="1:8" ht="17.25">
      <c r="A12" s="7"/>
      <c r="B12" s="7"/>
      <c r="C12" s="7"/>
      <c r="D12" s="41" t="s">
        <v>3</v>
      </c>
      <c r="E12" s="41"/>
      <c r="F12" s="41"/>
      <c r="G12" s="41"/>
      <c r="H12" s="7"/>
    </row>
    <row r="13" spans="1:8" ht="17.25">
      <c r="A13" s="12"/>
      <c r="B13" s="7"/>
      <c r="C13" s="7"/>
      <c r="D13" s="7"/>
      <c r="E13" s="7"/>
      <c r="F13" s="7"/>
      <c r="G13" s="7"/>
      <c r="H13" s="7"/>
    </row>
    <row r="14" spans="1:8" ht="17.25">
      <c r="A14" s="7"/>
      <c r="B14" s="41" t="s">
        <v>4</v>
      </c>
      <c r="C14" s="41"/>
      <c r="D14" s="41"/>
      <c r="E14" s="41"/>
      <c r="F14" s="41"/>
      <c r="G14" s="41"/>
      <c r="H14" s="7"/>
    </row>
    <row r="15" spans="1:8" ht="17.25">
      <c r="A15" s="12"/>
      <c r="B15" s="7"/>
      <c r="C15" s="7"/>
      <c r="D15" s="7"/>
      <c r="E15" s="7"/>
      <c r="F15" s="7"/>
      <c r="G15" s="7"/>
      <c r="H15" s="7"/>
    </row>
    <row r="16" spans="1:8" ht="17.25">
      <c r="A16" s="12"/>
      <c r="B16" s="147" t="s">
        <v>110</v>
      </c>
      <c r="C16" s="147"/>
      <c r="D16" s="147"/>
      <c r="E16" s="147"/>
      <c r="F16" s="88"/>
      <c r="G16" s="7"/>
      <c r="H16" s="7"/>
    </row>
    <row r="17" spans="1:8" ht="19.5">
      <c r="A17" s="7"/>
      <c r="B17" s="7"/>
      <c r="C17" s="7"/>
      <c r="D17" s="7"/>
      <c r="E17" s="93"/>
      <c r="F17" s="93"/>
      <c r="G17" s="7"/>
      <c r="H17" s="7"/>
    </row>
    <row r="18" spans="1:8" ht="17.25">
      <c r="A18" s="12"/>
      <c r="B18" s="7"/>
      <c r="C18" s="7"/>
      <c r="D18" s="7"/>
      <c r="E18" s="7"/>
      <c r="F18" s="7"/>
      <c r="G18" s="7"/>
      <c r="H18" s="7"/>
    </row>
    <row r="19" spans="1:8" ht="14.25">
      <c r="A19" s="13"/>
      <c r="B19" s="7"/>
      <c r="C19" s="7"/>
      <c r="D19" s="7"/>
      <c r="E19" s="7"/>
      <c r="F19" s="7"/>
      <c r="G19" s="7"/>
      <c r="H19" s="7"/>
    </row>
    <row r="20" spans="1:8" ht="14.25">
      <c r="A20" s="7"/>
      <c r="B20" s="146" t="s">
        <v>111</v>
      </c>
      <c r="C20" s="146"/>
      <c r="D20" s="146"/>
      <c r="E20" s="146"/>
      <c r="F20" s="14"/>
      <c r="G20" s="7"/>
      <c r="H20" s="7"/>
    </row>
    <row r="21" spans="1:8" ht="14.25">
      <c r="A21" s="15"/>
      <c r="B21" s="7"/>
      <c r="C21" s="7"/>
      <c r="D21" s="7"/>
      <c r="E21" s="43"/>
      <c r="F21" s="43"/>
      <c r="G21" s="7"/>
      <c r="H21" s="7"/>
    </row>
    <row r="22" spans="1:8" ht="18" thickBot="1">
      <c r="A22" s="12"/>
      <c r="B22" s="7"/>
      <c r="C22" s="7"/>
      <c r="D22" s="7"/>
      <c r="E22" s="7"/>
      <c r="F22" s="7"/>
      <c r="G22" s="7"/>
      <c r="H22" s="7"/>
    </row>
    <row r="23" spans="1:8" ht="54" customHeight="1">
      <c r="A23" s="151" t="s">
        <v>6</v>
      </c>
      <c r="B23" s="151" t="s">
        <v>7</v>
      </c>
      <c r="C23" s="74" t="s">
        <v>44</v>
      </c>
      <c r="D23" s="151" t="s">
        <v>43</v>
      </c>
      <c r="E23" s="16" t="s">
        <v>35</v>
      </c>
      <c r="F23" s="16" t="s">
        <v>53</v>
      </c>
      <c r="G23" s="17" t="s">
        <v>8</v>
      </c>
      <c r="H23" s="19"/>
    </row>
    <row r="24" spans="1:8" ht="17.25" thickBot="1">
      <c r="A24" s="152"/>
      <c r="B24" s="152"/>
      <c r="C24" s="75" t="s">
        <v>42</v>
      </c>
      <c r="D24" s="152"/>
      <c r="E24" s="57" t="s">
        <v>42</v>
      </c>
      <c r="F24" s="57" t="s">
        <v>42</v>
      </c>
      <c r="G24" s="57" t="s">
        <v>42</v>
      </c>
      <c r="H24" s="19"/>
    </row>
    <row r="25" spans="1:8" ht="18.75" customHeight="1">
      <c r="A25" s="20">
        <v>1</v>
      </c>
      <c r="B25" s="21" t="s">
        <v>11</v>
      </c>
      <c r="C25" s="23">
        <v>119800</v>
      </c>
      <c r="D25" s="22">
        <v>1</v>
      </c>
      <c r="E25" s="23">
        <f>SUM(C25*D25)</f>
        <v>119800</v>
      </c>
      <c r="F25" s="23">
        <f>SUM(E25*10%)</f>
        <v>11980</v>
      </c>
      <c r="G25" s="23">
        <f>SUM(E25*5)+(E25+F25)*7</f>
        <v>1521460</v>
      </c>
      <c r="H25" s="19"/>
    </row>
    <row r="26" spans="1:8" ht="18.75" customHeight="1">
      <c r="A26" s="25">
        <v>2</v>
      </c>
      <c r="B26" s="26" t="s">
        <v>63</v>
      </c>
      <c r="C26" s="28">
        <v>100000</v>
      </c>
      <c r="D26" s="27">
        <v>1</v>
      </c>
      <c r="E26" s="23">
        <f t="shared" ref="E26:E34" si="0">SUM(C26*D26)</f>
        <v>100000</v>
      </c>
      <c r="F26" s="23">
        <f t="shared" ref="F26:F34" si="1">SUM(E26*10%)</f>
        <v>10000</v>
      </c>
      <c r="G26" s="23">
        <f t="shared" ref="G26:G34" si="2">SUM(E26*5)+(E26+F26)*7</f>
        <v>1270000</v>
      </c>
      <c r="H26" s="19"/>
    </row>
    <row r="27" spans="1:8" ht="18.75" customHeight="1">
      <c r="A27" s="20">
        <v>3</v>
      </c>
      <c r="B27" s="26" t="s">
        <v>112</v>
      </c>
      <c r="C27" s="28">
        <v>100000</v>
      </c>
      <c r="D27" s="27">
        <v>1</v>
      </c>
      <c r="E27" s="23">
        <f t="shared" si="0"/>
        <v>100000</v>
      </c>
      <c r="F27" s="23">
        <f t="shared" si="1"/>
        <v>10000</v>
      </c>
      <c r="G27" s="23">
        <f t="shared" si="2"/>
        <v>1270000</v>
      </c>
      <c r="H27" s="19"/>
    </row>
    <row r="28" spans="1:8" ht="18.75" customHeight="1">
      <c r="A28" s="25">
        <v>4</v>
      </c>
      <c r="B28" s="26" t="s">
        <v>13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9"/>
    </row>
    <row r="29" spans="1:8" ht="18.75" customHeight="1">
      <c r="A29" s="20">
        <v>5</v>
      </c>
      <c r="B29" s="26" t="s">
        <v>113</v>
      </c>
      <c r="C29" s="28">
        <v>100000</v>
      </c>
      <c r="D29" s="27">
        <v>7</v>
      </c>
      <c r="E29" s="23">
        <f t="shared" si="0"/>
        <v>700000</v>
      </c>
      <c r="F29" s="23">
        <f t="shared" si="1"/>
        <v>70000</v>
      </c>
      <c r="G29" s="23">
        <f t="shared" si="2"/>
        <v>8890000</v>
      </c>
      <c r="H29" s="19"/>
    </row>
    <row r="30" spans="1:8" ht="18.75" customHeight="1">
      <c r="A30" s="25">
        <v>6</v>
      </c>
      <c r="B30" s="125" t="s">
        <v>114</v>
      </c>
      <c r="C30" s="28">
        <v>95000</v>
      </c>
      <c r="D30" s="27">
        <v>8</v>
      </c>
      <c r="E30" s="23">
        <f t="shared" si="0"/>
        <v>760000</v>
      </c>
      <c r="F30" s="23">
        <f t="shared" si="1"/>
        <v>76000</v>
      </c>
      <c r="G30" s="23">
        <f t="shared" si="2"/>
        <v>9652000</v>
      </c>
      <c r="H30" s="19"/>
    </row>
    <row r="31" spans="1:8" ht="18.75" customHeight="1">
      <c r="A31" s="20">
        <v>7</v>
      </c>
      <c r="B31" s="125" t="s">
        <v>115</v>
      </c>
      <c r="C31" s="28">
        <v>95000</v>
      </c>
      <c r="D31" s="27">
        <v>2</v>
      </c>
      <c r="E31" s="23">
        <f t="shared" si="0"/>
        <v>190000</v>
      </c>
      <c r="F31" s="23">
        <f t="shared" si="1"/>
        <v>19000</v>
      </c>
      <c r="G31" s="23">
        <f t="shared" si="2"/>
        <v>2413000</v>
      </c>
      <c r="H31" s="19"/>
    </row>
    <row r="32" spans="1:8" ht="18.75" customHeight="1">
      <c r="A32" s="25">
        <v>8</v>
      </c>
      <c r="B32" s="26" t="s">
        <v>116</v>
      </c>
      <c r="C32" s="28">
        <v>95000</v>
      </c>
      <c r="D32" s="27">
        <v>20</v>
      </c>
      <c r="E32" s="23">
        <f t="shared" si="0"/>
        <v>1900000</v>
      </c>
      <c r="F32" s="23">
        <f t="shared" si="1"/>
        <v>190000</v>
      </c>
      <c r="G32" s="23">
        <f t="shared" si="2"/>
        <v>24130000</v>
      </c>
      <c r="H32" s="19"/>
    </row>
    <row r="33" spans="1:8" ht="18.75" customHeight="1">
      <c r="A33" s="20">
        <v>9</v>
      </c>
      <c r="B33" s="26" t="s">
        <v>59</v>
      </c>
      <c r="C33" s="28">
        <v>95000</v>
      </c>
      <c r="D33" s="27">
        <v>1</v>
      </c>
      <c r="E33" s="23">
        <f t="shared" si="0"/>
        <v>95000</v>
      </c>
      <c r="F33" s="23">
        <f t="shared" si="1"/>
        <v>9500</v>
      </c>
      <c r="G33" s="23">
        <f t="shared" si="2"/>
        <v>1206500</v>
      </c>
      <c r="H33" s="19"/>
    </row>
    <row r="34" spans="1:8" ht="18.75" customHeight="1" thickBot="1">
      <c r="A34" s="25">
        <v>10</v>
      </c>
      <c r="B34" s="31" t="s">
        <v>19</v>
      </c>
      <c r="C34" s="33">
        <v>93300</v>
      </c>
      <c r="D34" s="32">
        <v>1</v>
      </c>
      <c r="E34" s="23">
        <f t="shared" si="0"/>
        <v>93300</v>
      </c>
      <c r="F34" s="23">
        <f t="shared" si="1"/>
        <v>9330</v>
      </c>
      <c r="G34" s="23">
        <f t="shared" si="2"/>
        <v>1184910</v>
      </c>
      <c r="H34" s="19"/>
    </row>
    <row r="35" spans="1:8" ht="18" thickBot="1">
      <c r="A35" s="171" t="s">
        <v>21</v>
      </c>
      <c r="B35" s="172"/>
      <c r="C35" s="91"/>
      <c r="D35" s="91">
        <f>SUM(D25:D34)</f>
        <v>43</v>
      </c>
      <c r="E35" s="53">
        <f>SUM(E25:E34)</f>
        <v>4153100</v>
      </c>
      <c r="F35" s="99">
        <f>SUM(F25:F34)</f>
        <v>415310</v>
      </c>
      <c r="G35" s="103">
        <f>SUM(G25:G34)</f>
        <v>52744370</v>
      </c>
      <c r="H35" s="19"/>
    </row>
    <row r="36" spans="1:8" ht="17.25">
      <c r="A36" s="118"/>
      <c r="B36" s="118"/>
      <c r="C36" s="118"/>
      <c r="D36" s="118"/>
      <c r="E36" s="100"/>
      <c r="F36" s="100"/>
      <c r="G36" s="40"/>
      <c r="H36" s="19"/>
    </row>
    <row r="37" spans="1:8" ht="17.25">
      <c r="A37" s="118"/>
      <c r="B37" s="118"/>
      <c r="C37" s="118"/>
      <c r="D37" s="118"/>
      <c r="E37" s="100"/>
      <c r="F37" s="100"/>
      <c r="G37" s="40"/>
      <c r="H37" s="19"/>
    </row>
    <row r="38" spans="1:8" ht="17.25">
      <c r="A38" s="11"/>
      <c r="B38" s="7"/>
      <c r="C38" s="7"/>
      <c r="D38" s="7"/>
      <c r="E38" s="11"/>
      <c r="F38" s="11"/>
      <c r="G38" s="11"/>
      <c r="H38" s="7"/>
    </row>
    <row r="39" spans="1:8" ht="36.75" customHeight="1">
      <c r="A39" s="11"/>
      <c r="B39" s="162" t="s">
        <v>46</v>
      </c>
      <c r="C39" s="162"/>
      <c r="D39" s="163"/>
      <c r="E39" s="165" t="s">
        <v>47</v>
      </c>
      <c r="F39" s="165"/>
      <c r="G39" s="165"/>
      <c r="H39" s="7"/>
    </row>
    <row r="40" spans="1:8" ht="17.25">
      <c r="A40" s="11"/>
      <c r="B40" s="7"/>
      <c r="C40" s="7"/>
      <c r="D40" s="11"/>
      <c r="E40" s="7"/>
      <c r="F40" s="7"/>
      <c r="G40" s="7"/>
      <c r="H40" s="7"/>
    </row>
    <row r="41" spans="1:8" ht="17.25">
      <c r="A41" s="11"/>
      <c r="B41" s="7"/>
      <c r="C41" s="7"/>
      <c r="D41" s="11"/>
      <c r="E41" s="7"/>
      <c r="F41" s="7"/>
      <c r="G41" s="7"/>
      <c r="H41" s="7"/>
    </row>
    <row r="42" spans="1:8" ht="17.25">
      <c r="A42" s="11"/>
      <c r="B42" s="11" t="s">
        <v>11</v>
      </c>
      <c r="C42" s="11"/>
      <c r="D42" s="7"/>
      <c r="E42" s="7"/>
      <c r="F42" s="7"/>
      <c r="G42" s="12" t="s">
        <v>117</v>
      </c>
      <c r="H42" s="42"/>
    </row>
    <row r="43" spans="1:8" ht="17.25">
      <c r="A43" s="11"/>
      <c r="B43" s="11"/>
      <c r="C43" s="11"/>
      <c r="D43" s="7"/>
      <c r="E43" s="7"/>
      <c r="F43" s="7"/>
      <c r="G43" s="12"/>
      <c r="H43" s="42"/>
    </row>
    <row r="44" spans="1:8" ht="17.25">
      <c r="A44" s="11"/>
      <c r="B44" s="7"/>
      <c r="C44" s="7"/>
      <c r="D44" s="11"/>
      <c r="E44" s="7"/>
      <c r="F44" s="7"/>
      <c r="G44" s="7"/>
      <c r="H44" s="43"/>
    </row>
    <row r="45" spans="1:8" ht="8.25" customHeight="1">
      <c r="A45" s="10"/>
      <c r="B45" s="161" t="s">
        <v>9</v>
      </c>
      <c r="C45" s="161"/>
      <c r="D45" s="161"/>
      <c r="E45" s="7"/>
      <c r="F45" s="7"/>
      <c r="G45" s="11"/>
      <c r="H45" s="43"/>
    </row>
    <row r="46" spans="1:8" ht="2.25" customHeight="1">
      <c r="A46" s="10"/>
      <c r="B46" s="161"/>
      <c r="C46" s="161"/>
      <c r="D46" s="161"/>
      <c r="E46" s="7"/>
      <c r="F46" s="7"/>
      <c r="G46" s="12"/>
      <c r="H46" s="43"/>
    </row>
    <row r="47" spans="1:8" ht="40.5" customHeight="1">
      <c r="A47" s="10"/>
      <c r="B47" s="161"/>
      <c r="C47" s="161"/>
      <c r="D47" s="161"/>
      <c r="E47" s="7"/>
      <c r="F47" s="7"/>
      <c r="G47" s="11" t="s">
        <v>0</v>
      </c>
      <c r="H47" s="7"/>
    </row>
    <row r="48" spans="1:8" ht="17.25">
      <c r="A48" s="7"/>
      <c r="B48" s="7"/>
      <c r="C48" s="7"/>
      <c r="D48" s="10"/>
      <c r="E48" s="11"/>
      <c r="F48" s="11"/>
      <c r="G48" s="7"/>
      <c r="H48" s="7"/>
    </row>
    <row r="49" spans="1:8" ht="17.25">
      <c r="A49" s="7"/>
      <c r="B49" s="7"/>
      <c r="C49" s="7"/>
      <c r="D49" s="10"/>
      <c r="E49" s="7" t="s">
        <v>10</v>
      </c>
      <c r="F49" s="7"/>
      <c r="G49" s="7"/>
      <c r="H49" s="7"/>
    </row>
  </sheetData>
  <mergeCells count="10">
    <mergeCell ref="A35:B35"/>
    <mergeCell ref="B39:D39"/>
    <mergeCell ref="E39:G39"/>
    <mergeCell ref="B45:D47"/>
    <mergeCell ref="D2:G7"/>
    <mergeCell ref="B16:E16"/>
    <mergeCell ref="B20:E20"/>
    <mergeCell ref="A23:A24"/>
    <mergeCell ref="B23:B24"/>
    <mergeCell ref="D23:D24"/>
  </mergeCells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50"/>
  <sheetViews>
    <sheetView workbookViewId="0">
      <selection activeCell="G19" sqref="G19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5" width="18" customWidth="1"/>
    <col min="6" max="6" width="17.85546875" customWidth="1"/>
    <col min="7" max="7" width="20.140625" customWidth="1"/>
  </cols>
  <sheetData>
    <row r="2" spans="1:8">
      <c r="D2" s="170" t="s">
        <v>172</v>
      </c>
      <c r="E2" s="170"/>
      <c r="F2" s="170"/>
      <c r="G2" s="170"/>
    </row>
    <row r="3" spans="1:8">
      <c r="D3" s="170"/>
      <c r="E3" s="170"/>
      <c r="F3" s="170"/>
      <c r="G3" s="170"/>
    </row>
    <row r="4" spans="1:8">
      <c r="D4" s="170"/>
      <c r="E4" s="170"/>
      <c r="F4" s="170"/>
      <c r="G4" s="170"/>
    </row>
    <row r="5" spans="1:8">
      <c r="D5" s="170"/>
      <c r="E5" s="170"/>
      <c r="F5" s="170"/>
      <c r="G5" s="170"/>
    </row>
    <row r="6" spans="1:8">
      <c r="D6" s="170"/>
      <c r="E6" s="170"/>
      <c r="F6" s="170"/>
      <c r="G6" s="170"/>
    </row>
    <row r="7" spans="1:8">
      <c r="D7" s="170"/>
      <c r="E7" s="170"/>
      <c r="F7" s="170"/>
      <c r="G7" s="170"/>
    </row>
    <row r="10" spans="1:8" ht="16.5">
      <c r="A10" s="7"/>
      <c r="B10" s="7"/>
      <c r="C10" s="7"/>
      <c r="D10" s="76"/>
      <c r="E10" s="76"/>
      <c r="F10" s="76"/>
      <c r="G10" s="76"/>
      <c r="H10" s="7"/>
    </row>
    <row r="11" spans="1:8" ht="16.5">
      <c r="A11" s="7"/>
      <c r="B11" s="7"/>
      <c r="C11" s="7"/>
      <c r="D11" s="76"/>
      <c r="E11" s="76"/>
      <c r="F11" s="76"/>
      <c r="G11" s="76"/>
      <c r="H11" s="7"/>
    </row>
    <row r="12" spans="1:8" ht="17.25">
      <c r="A12" s="10"/>
      <c r="B12" s="7"/>
      <c r="C12" s="7"/>
      <c r="D12" s="7"/>
      <c r="E12" s="7"/>
      <c r="F12" s="7"/>
      <c r="G12" s="7"/>
      <c r="H12" s="7"/>
    </row>
    <row r="13" spans="1:8" ht="17.25">
      <c r="A13" s="7"/>
      <c r="B13" s="7"/>
      <c r="C13" s="7"/>
      <c r="D13" s="41" t="s">
        <v>3</v>
      </c>
      <c r="E13" s="41"/>
      <c r="F13" s="41"/>
      <c r="G13" s="41"/>
      <c r="H13" s="7"/>
    </row>
    <row r="14" spans="1:8" ht="17.25">
      <c r="A14" s="12"/>
      <c r="B14" s="7"/>
      <c r="C14" s="7"/>
      <c r="D14" s="7"/>
      <c r="E14" s="7"/>
      <c r="F14" s="7"/>
      <c r="G14" s="7"/>
      <c r="H14" s="7"/>
    </row>
    <row r="15" spans="1:8" ht="17.25">
      <c r="A15" s="7"/>
      <c r="B15" s="145" t="s">
        <v>4</v>
      </c>
      <c r="C15" s="145"/>
      <c r="D15" s="145"/>
      <c r="E15" s="145"/>
      <c r="F15" s="145"/>
      <c r="G15" s="41"/>
      <c r="H15" s="7"/>
    </row>
    <row r="16" spans="1:8" ht="17.25">
      <c r="A16" s="12"/>
      <c r="B16" s="7"/>
      <c r="C16" s="7"/>
      <c r="D16" s="7"/>
      <c r="E16" s="7"/>
      <c r="F16" s="7"/>
      <c r="G16" s="7"/>
      <c r="H16" s="7"/>
    </row>
    <row r="17" spans="1:8" ht="17.25">
      <c r="A17" s="12"/>
      <c r="B17" s="147" t="s">
        <v>118</v>
      </c>
      <c r="C17" s="147"/>
      <c r="D17" s="147"/>
      <c r="E17" s="147"/>
      <c r="F17" s="147"/>
      <c r="G17" s="147"/>
      <c r="H17" s="7"/>
    </row>
    <row r="18" spans="1:8" ht="19.5">
      <c r="A18" s="7"/>
      <c r="B18" s="7"/>
      <c r="C18" s="7"/>
      <c r="D18" s="7"/>
      <c r="E18" s="93"/>
      <c r="F18" s="93"/>
      <c r="G18" s="7"/>
      <c r="H18" s="7"/>
    </row>
    <row r="19" spans="1:8" ht="17.25">
      <c r="A19" s="12"/>
      <c r="B19" s="7"/>
      <c r="C19" s="7"/>
      <c r="D19" s="7"/>
      <c r="E19" s="7"/>
      <c r="F19" s="7"/>
      <c r="G19" s="7"/>
      <c r="H19" s="7"/>
    </row>
    <row r="20" spans="1:8" ht="14.25">
      <c r="A20" s="13"/>
      <c r="B20" s="7"/>
      <c r="C20" s="7"/>
      <c r="D20" s="7"/>
      <c r="E20" s="7"/>
      <c r="F20" s="7"/>
      <c r="G20" s="7"/>
      <c r="H20" s="7"/>
    </row>
    <row r="21" spans="1:8" ht="14.25">
      <c r="A21" s="7"/>
      <c r="B21" s="146" t="s">
        <v>106</v>
      </c>
      <c r="C21" s="146"/>
      <c r="D21" s="146"/>
      <c r="E21" s="146"/>
      <c r="F21" s="14"/>
      <c r="G21" s="7"/>
      <c r="H21" s="7"/>
    </row>
    <row r="22" spans="1:8" ht="14.25">
      <c r="A22" s="15"/>
      <c r="B22" s="7"/>
      <c r="C22" s="7"/>
      <c r="D22" s="7"/>
      <c r="E22" s="43"/>
      <c r="F22" s="43"/>
      <c r="G22" s="7"/>
      <c r="H22" s="7"/>
    </row>
    <row r="23" spans="1:8" ht="18" thickBot="1">
      <c r="A23" s="12"/>
      <c r="B23" s="7"/>
      <c r="C23" s="7"/>
      <c r="D23" s="7"/>
      <c r="E23" s="7"/>
      <c r="F23" s="7"/>
      <c r="G23" s="7"/>
      <c r="H23" s="7"/>
    </row>
    <row r="24" spans="1:8" ht="50.25" customHeight="1">
      <c r="A24" s="151" t="s">
        <v>6</v>
      </c>
      <c r="B24" s="151" t="s">
        <v>7</v>
      </c>
      <c r="C24" s="74" t="s">
        <v>44</v>
      </c>
      <c r="D24" s="151" t="s">
        <v>43</v>
      </c>
      <c r="E24" s="16" t="s">
        <v>35</v>
      </c>
      <c r="F24" s="16" t="s">
        <v>53</v>
      </c>
      <c r="G24" s="74" t="s">
        <v>8</v>
      </c>
      <c r="H24" s="19"/>
    </row>
    <row r="25" spans="1:8" ht="19.5" customHeight="1" thickBot="1">
      <c r="A25" s="152"/>
      <c r="B25" s="152"/>
      <c r="C25" s="75" t="s">
        <v>42</v>
      </c>
      <c r="D25" s="152"/>
      <c r="E25" s="57" t="s">
        <v>42</v>
      </c>
      <c r="F25" s="57" t="s">
        <v>42</v>
      </c>
      <c r="G25" s="72" t="s">
        <v>42</v>
      </c>
      <c r="H25" s="19"/>
    </row>
    <row r="26" spans="1:8" ht="20.25" customHeight="1">
      <c r="A26" s="20">
        <v>1</v>
      </c>
      <c r="B26" s="21" t="s">
        <v>11</v>
      </c>
      <c r="C26" s="23">
        <v>110000</v>
      </c>
      <c r="D26" s="22">
        <v>1</v>
      </c>
      <c r="E26" s="23">
        <f>SUM(C26*D26)</f>
        <v>110000</v>
      </c>
      <c r="F26" s="23">
        <f>SUM(E26*10%)</f>
        <v>11000</v>
      </c>
      <c r="G26" s="23">
        <f>SUM(E26*5)+(E26+F26)*7</f>
        <v>1397000</v>
      </c>
      <c r="H26" s="19"/>
    </row>
    <row r="27" spans="1:8" ht="20.25" customHeight="1">
      <c r="A27" s="25">
        <v>2</v>
      </c>
      <c r="B27" s="26" t="s">
        <v>119</v>
      </c>
      <c r="C27" s="28">
        <v>95000</v>
      </c>
      <c r="D27" s="27">
        <v>1</v>
      </c>
      <c r="E27" s="23">
        <f t="shared" ref="E27:E32" si="0">SUM(C27*D27)</f>
        <v>95000</v>
      </c>
      <c r="F27" s="23">
        <f t="shared" ref="F27:F32" si="1">SUM(E27*10%)</f>
        <v>9500</v>
      </c>
      <c r="G27" s="23">
        <f t="shared" ref="G27:G32" si="2">SUM(E27*5)+(E27+F27)*7</f>
        <v>1206500</v>
      </c>
      <c r="H27" s="19"/>
    </row>
    <row r="28" spans="1:8" ht="20.25" customHeight="1">
      <c r="A28" s="20">
        <v>3</v>
      </c>
      <c r="B28" s="26" t="s">
        <v>120</v>
      </c>
      <c r="C28" s="33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9"/>
    </row>
    <row r="29" spans="1:8" ht="20.25" customHeight="1">
      <c r="A29" s="25">
        <v>4</v>
      </c>
      <c r="B29" s="26" t="s">
        <v>121</v>
      </c>
      <c r="C29" s="33">
        <v>95000</v>
      </c>
      <c r="D29" s="27">
        <v>2</v>
      </c>
      <c r="E29" s="23">
        <f t="shared" si="0"/>
        <v>190000</v>
      </c>
      <c r="F29" s="23">
        <f t="shared" si="1"/>
        <v>19000</v>
      </c>
      <c r="G29" s="23">
        <f t="shared" si="2"/>
        <v>2413000</v>
      </c>
      <c r="H29" s="19"/>
    </row>
    <row r="30" spans="1:8" ht="20.25" customHeight="1">
      <c r="A30" s="20">
        <v>5</v>
      </c>
      <c r="B30" s="26" t="s">
        <v>122</v>
      </c>
      <c r="C30" s="33">
        <v>93300</v>
      </c>
      <c r="D30" s="27">
        <v>2</v>
      </c>
      <c r="E30" s="23">
        <f t="shared" si="0"/>
        <v>186600</v>
      </c>
      <c r="F30" s="23">
        <f t="shared" si="1"/>
        <v>18660</v>
      </c>
      <c r="G30" s="23">
        <f t="shared" si="2"/>
        <v>2369820</v>
      </c>
      <c r="H30" s="19"/>
    </row>
    <row r="31" spans="1:8" ht="20.25" customHeight="1">
      <c r="A31" s="25">
        <v>6</v>
      </c>
      <c r="B31" s="26" t="s">
        <v>19</v>
      </c>
      <c r="C31" s="33">
        <v>93300</v>
      </c>
      <c r="D31" s="27">
        <v>1</v>
      </c>
      <c r="E31" s="23">
        <f t="shared" si="0"/>
        <v>93300</v>
      </c>
      <c r="F31" s="23">
        <f t="shared" si="1"/>
        <v>9330</v>
      </c>
      <c r="G31" s="23">
        <f t="shared" si="2"/>
        <v>1184910</v>
      </c>
      <c r="H31" s="19"/>
    </row>
    <row r="32" spans="1:8" ht="20.25" customHeight="1" thickBot="1">
      <c r="A32" s="20">
        <v>7</v>
      </c>
      <c r="B32" s="31" t="s">
        <v>13</v>
      </c>
      <c r="C32" s="33">
        <v>108250</v>
      </c>
      <c r="D32" s="32">
        <v>0.25</v>
      </c>
      <c r="E32" s="23">
        <f t="shared" si="0"/>
        <v>27062.5</v>
      </c>
      <c r="F32" s="23">
        <f t="shared" si="1"/>
        <v>2706.25</v>
      </c>
      <c r="G32" s="23">
        <f t="shared" si="2"/>
        <v>343693.75</v>
      </c>
      <c r="H32" s="19"/>
    </row>
    <row r="33" spans="1:8" ht="18" thickBot="1">
      <c r="A33" s="171" t="s">
        <v>21</v>
      </c>
      <c r="B33" s="172"/>
      <c r="C33" s="51"/>
      <c r="D33" s="126">
        <f>SUM(D26:D32)</f>
        <v>8.25</v>
      </c>
      <c r="E33" s="53">
        <f>SUM(E26:E32)</f>
        <v>796962.5</v>
      </c>
      <c r="F33" s="99">
        <f>SUM(F26:F32)</f>
        <v>79696.25</v>
      </c>
      <c r="G33" s="103">
        <f>SUM(G26:G32)</f>
        <v>10121423.75</v>
      </c>
      <c r="H33" s="19"/>
    </row>
    <row r="34" spans="1:8" ht="17.25">
      <c r="A34" s="118"/>
      <c r="B34" s="118"/>
      <c r="C34" s="118"/>
      <c r="D34" s="127"/>
      <c r="E34" s="100"/>
      <c r="F34" s="100"/>
      <c r="G34" s="40"/>
      <c r="H34" s="19"/>
    </row>
    <row r="35" spans="1:8" ht="17.25">
      <c r="A35" s="118"/>
      <c r="B35" s="118"/>
      <c r="C35" s="118"/>
      <c r="D35" s="127"/>
      <c r="E35" s="100"/>
      <c r="F35" s="100"/>
      <c r="G35" s="40"/>
      <c r="H35" s="19"/>
    </row>
    <row r="36" spans="1:8" ht="17.25">
      <c r="A36" s="118"/>
      <c r="B36" s="118"/>
      <c r="C36" s="118"/>
      <c r="D36" s="127"/>
      <c r="E36" s="100"/>
      <c r="F36" s="100"/>
      <c r="G36" s="40"/>
      <c r="H36" s="19"/>
    </row>
    <row r="37" spans="1:8" ht="17.25">
      <c r="A37" s="11"/>
      <c r="B37" s="7"/>
      <c r="C37" s="7"/>
      <c r="D37" s="7"/>
      <c r="E37" s="11"/>
      <c r="F37" s="11"/>
      <c r="G37" s="11"/>
      <c r="H37" s="7"/>
    </row>
    <row r="38" spans="1:8" ht="47.25" customHeight="1">
      <c r="A38" s="11"/>
      <c r="B38" s="162" t="s">
        <v>46</v>
      </c>
      <c r="C38" s="162"/>
      <c r="D38" s="163"/>
      <c r="E38" s="165" t="s">
        <v>47</v>
      </c>
      <c r="F38" s="165"/>
      <c r="G38" s="165"/>
      <c r="H38" s="7"/>
    </row>
    <row r="39" spans="1:8" ht="17.25">
      <c r="A39" s="11"/>
      <c r="B39" s="7"/>
      <c r="C39" s="7"/>
      <c r="D39" s="11"/>
      <c r="E39" s="7"/>
      <c r="F39" s="7"/>
      <c r="G39" s="7"/>
      <c r="H39" s="7"/>
    </row>
    <row r="40" spans="1:8" ht="17.25">
      <c r="A40" s="11"/>
      <c r="B40" s="7"/>
      <c r="C40" s="7"/>
      <c r="D40" s="11"/>
      <c r="E40" s="7"/>
      <c r="F40" s="7"/>
      <c r="G40" s="7"/>
      <c r="H40" s="7"/>
    </row>
    <row r="41" spans="1:8" ht="17.25">
      <c r="A41" s="11"/>
      <c r="B41" s="11" t="s">
        <v>169</v>
      </c>
      <c r="C41" s="11"/>
      <c r="D41" s="7"/>
      <c r="E41" s="7"/>
      <c r="F41" s="7"/>
      <c r="G41" s="12" t="s">
        <v>170</v>
      </c>
      <c r="H41" s="42"/>
    </row>
    <row r="42" spans="1:8" ht="17.25">
      <c r="A42" s="11"/>
      <c r="B42" s="11"/>
      <c r="C42" s="11"/>
      <c r="D42" s="7"/>
      <c r="E42" s="7"/>
      <c r="F42" s="7"/>
      <c r="G42" s="12"/>
      <c r="H42" s="42"/>
    </row>
    <row r="43" spans="1:8" ht="17.25">
      <c r="A43" s="10"/>
      <c r="B43" s="161" t="s">
        <v>9</v>
      </c>
      <c r="C43" s="161"/>
      <c r="D43" s="161"/>
      <c r="E43" s="7"/>
      <c r="F43" s="7"/>
      <c r="G43" s="11"/>
      <c r="H43" s="43"/>
    </row>
    <row r="44" spans="1:8" ht="17.25">
      <c r="A44" s="10"/>
      <c r="B44" s="161"/>
      <c r="C44" s="161"/>
      <c r="D44" s="161"/>
      <c r="E44" s="7"/>
      <c r="F44" s="7"/>
      <c r="G44" s="12"/>
      <c r="H44" s="43"/>
    </row>
    <row r="45" spans="1:8" ht="17.25">
      <c r="A45" s="10"/>
      <c r="B45" s="161"/>
      <c r="C45" s="161"/>
      <c r="D45" s="161"/>
      <c r="E45" s="7"/>
      <c r="F45" s="7"/>
      <c r="G45" s="11" t="s">
        <v>0</v>
      </c>
      <c r="H45" s="7"/>
    </row>
    <row r="46" spans="1:8" ht="17.25">
      <c r="A46" s="7"/>
      <c r="B46" s="11"/>
      <c r="C46" s="11"/>
      <c r="D46" s="10"/>
      <c r="E46" s="10"/>
      <c r="F46" s="10"/>
      <c r="G46" s="7"/>
      <c r="H46" s="7"/>
    </row>
    <row r="47" spans="1:8" ht="17.25">
      <c r="A47" s="7"/>
      <c r="B47" s="7"/>
      <c r="C47" s="7"/>
      <c r="D47" s="10"/>
      <c r="E47" s="11"/>
      <c r="F47" s="11"/>
      <c r="G47" s="7"/>
      <c r="H47" s="7"/>
    </row>
    <row r="50" spans="5:5" ht="17.25">
      <c r="E50" s="10" t="s">
        <v>10</v>
      </c>
    </row>
  </sheetData>
  <mergeCells count="11">
    <mergeCell ref="A33:B33"/>
    <mergeCell ref="B38:D38"/>
    <mergeCell ref="E38:G38"/>
    <mergeCell ref="B43:D45"/>
    <mergeCell ref="D2:G7"/>
    <mergeCell ref="B17:G17"/>
    <mergeCell ref="B21:E21"/>
    <mergeCell ref="A24:A25"/>
    <mergeCell ref="B24:B25"/>
    <mergeCell ref="D24:D25"/>
    <mergeCell ref="B15:F15"/>
  </mergeCells>
  <pageMargins left="0.7" right="0.7" top="0.75" bottom="0.75" header="0.3" footer="0.3"/>
  <pageSetup paperSize="9" scale="68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46"/>
  <sheetViews>
    <sheetView workbookViewId="0">
      <selection activeCell="A32" sqref="A32:IV33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5" width="17.28515625" customWidth="1"/>
    <col min="6" max="6" width="17.42578125" customWidth="1"/>
    <col min="7" max="7" width="21.42578125" customWidth="1"/>
  </cols>
  <sheetData>
    <row r="2" spans="1:8">
      <c r="D2" s="170" t="s">
        <v>171</v>
      </c>
      <c r="E2" s="170"/>
      <c r="F2" s="170"/>
      <c r="G2" s="170"/>
    </row>
    <row r="3" spans="1:8">
      <c r="D3" s="170"/>
      <c r="E3" s="170"/>
      <c r="F3" s="170"/>
      <c r="G3" s="170"/>
    </row>
    <row r="4" spans="1:8">
      <c r="D4" s="170"/>
      <c r="E4" s="170"/>
      <c r="F4" s="170"/>
      <c r="G4" s="170"/>
    </row>
    <row r="5" spans="1:8">
      <c r="D5" s="170"/>
      <c r="E5" s="170"/>
      <c r="F5" s="170"/>
      <c r="G5" s="170"/>
    </row>
    <row r="6" spans="1:8" ht="21" customHeight="1">
      <c r="D6" s="170"/>
      <c r="E6" s="170"/>
      <c r="F6" s="170"/>
      <c r="G6" s="170"/>
    </row>
    <row r="7" spans="1:8">
      <c r="D7" s="170"/>
      <c r="E7" s="170"/>
      <c r="F7" s="170"/>
      <c r="G7" s="170"/>
    </row>
    <row r="10" spans="1:8" ht="16.5">
      <c r="A10" s="7"/>
      <c r="B10" s="7"/>
      <c r="C10" s="7"/>
      <c r="D10" s="76"/>
      <c r="E10" s="76"/>
      <c r="F10" s="76"/>
      <c r="G10" s="76"/>
      <c r="H10" s="7"/>
    </row>
    <row r="11" spans="1:8" ht="17.25">
      <c r="A11" s="10"/>
      <c r="B11" s="7"/>
      <c r="C11" s="7"/>
      <c r="D11" s="7"/>
      <c r="E11" s="7"/>
      <c r="F11" s="7"/>
      <c r="G11" s="7"/>
      <c r="H11" s="7"/>
    </row>
    <row r="12" spans="1:8" ht="17.25">
      <c r="A12" s="7"/>
      <c r="B12" s="7"/>
      <c r="C12" s="7"/>
      <c r="D12" s="41" t="s">
        <v>3</v>
      </c>
      <c r="E12" s="41"/>
      <c r="F12" s="41"/>
      <c r="G12" s="41"/>
      <c r="H12" s="7"/>
    </row>
    <row r="13" spans="1:8" ht="17.25">
      <c r="A13" s="12"/>
      <c r="B13" s="7"/>
      <c r="C13" s="7"/>
      <c r="D13" s="7"/>
      <c r="E13" s="7"/>
      <c r="F13" s="7"/>
      <c r="G13" s="7"/>
      <c r="H13" s="7"/>
    </row>
    <row r="14" spans="1:8" ht="17.25">
      <c r="A14" s="7"/>
      <c r="B14" s="145" t="s">
        <v>4</v>
      </c>
      <c r="C14" s="145"/>
      <c r="D14" s="145"/>
      <c r="E14" s="145"/>
      <c r="F14" s="145"/>
      <c r="G14" s="41"/>
      <c r="H14" s="7"/>
    </row>
    <row r="15" spans="1:8" ht="17.25">
      <c r="A15" s="12"/>
      <c r="B15" s="7"/>
      <c r="C15" s="7"/>
      <c r="D15" s="7"/>
      <c r="E15" s="7"/>
      <c r="F15" s="7"/>
      <c r="G15" s="7"/>
      <c r="H15" s="7"/>
    </row>
    <row r="16" spans="1:8" ht="17.25">
      <c r="A16" s="12"/>
      <c r="B16" s="147" t="s">
        <v>123</v>
      </c>
      <c r="C16" s="147"/>
      <c r="D16" s="147"/>
      <c r="E16" s="147"/>
      <c r="F16" s="88"/>
      <c r="G16" s="7"/>
      <c r="H16" s="7"/>
    </row>
    <row r="17" spans="1:8" ht="19.5">
      <c r="A17" s="7"/>
      <c r="B17" s="7"/>
      <c r="C17" s="7"/>
      <c r="D17" s="7"/>
      <c r="E17" s="93"/>
      <c r="F17" s="93"/>
      <c r="G17" s="7"/>
      <c r="H17" s="7"/>
    </row>
    <row r="18" spans="1:8" ht="17.25">
      <c r="A18" s="12"/>
      <c r="B18" s="7"/>
      <c r="C18" s="7"/>
      <c r="D18" s="7"/>
      <c r="E18" s="7"/>
      <c r="F18" s="7"/>
      <c r="G18" s="7"/>
      <c r="H18" s="7"/>
    </row>
    <row r="19" spans="1:8" ht="14.25">
      <c r="A19" s="13"/>
      <c r="B19" s="7"/>
      <c r="C19" s="7"/>
      <c r="D19" s="7"/>
      <c r="E19" s="7"/>
      <c r="F19" s="7"/>
      <c r="G19" s="7"/>
      <c r="H19" s="7"/>
    </row>
    <row r="20" spans="1:8" ht="14.25">
      <c r="A20" s="7"/>
      <c r="B20" s="146" t="s">
        <v>124</v>
      </c>
      <c r="C20" s="146"/>
      <c r="D20" s="146"/>
      <c r="E20" s="146"/>
      <c r="F20" s="14"/>
      <c r="G20" s="7"/>
      <c r="H20" s="7"/>
    </row>
    <row r="21" spans="1:8" ht="14.25">
      <c r="A21" s="15"/>
      <c r="B21" s="7"/>
      <c r="C21" s="7"/>
      <c r="D21" s="7"/>
      <c r="E21" s="43"/>
      <c r="F21" s="43"/>
      <c r="G21" s="7"/>
      <c r="H21" s="7"/>
    </row>
    <row r="22" spans="1:8" ht="18" thickBot="1">
      <c r="A22" s="12"/>
      <c r="B22" s="7"/>
      <c r="C22" s="7"/>
      <c r="D22" s="7"/>
      <c r="E22" s="7"/>
      <c r="F22" s="7"/>
      <c r="G22" s="7"/>
      <c r="H22" s="7"/>
    </row>
    <row r="23" spans="1:8" ht="54.75" customHeight="1">
      <c r="A23" s="151" t="s">
        <v>6</v>
      </c>
      <c r="B23" s="151" t="s">
        <v>7</v>
      </c>
      <c r="C23" s="74" t="s">
        <v>44</v>
      </c>
      <c r="D23" s="151" t="s">
        <v>43</v>
      </c>
      <c r="E23" s="16" t="s">
        <v>35</v>
      </c>
      <c r="F23" s="16" t="s">
        <v>53</v>
      </c>
      <c r="G23" s="17" t="s">
        <v>8</v>
      </c>
      <c r="H23" s="19"/>
    </row>
    <row r="24" spans="1:8" ht="24.75" customHeight="1" thickBot="1">
      <c r="A24" s="152"/>
      <c r="B24" s="152"/>
      <c r="C24" s="75" t="s">
        <v>42</v>
      </c>
      <c r="D24" s="152"/>
      <c r="E24" s="57" t="s">
        <v>42</v>
      </c>
      <c r="F24" s="57" t="s">
        <v>42</v>
      </c>
      <c r="G24" s="72" t="s">
        <v>42</v>
      </c>
      <c r="H24" s="19"/>
    </row>
    <row r="25" spans="1:8" ht="18.75" customHeight="1">
      <c r="A25" s="20">
        <v>1</v>
      </c>
      <c r="B25" s="21" t="s">
        <v>11</v>
      </c>
      <c r="C25" s="23">
        <v>110000</v>
      </c>
      <c r="D25" s="22">
        <v>1</v>
      </c>
      <c r="E25" s="23">
        <f t="shared" ref="E25:E30" si="0">SUM(C25*D25)</f>
        <v>110000</v>
      </c>
      <c r="F25" s="23">
        <f t="shared" ref="F25:F30" si="1">SUM(E25*10%)</f>
        <v>11000</v>
      </c>
      <c r="G25" s="23">
        <f t="shared" ref="G25:G30" si="2">SUM(E25*5)+(E25+F25)*7</f>
        <v>1397000</v>
      </c>
      <c r="H25" s="19"/>
    </row>
    <row r="26" spans="1:8" ht="18.75" customHeight="1">
      <c r="A26" s="25">
        <v>2</v>
      </c>
      <c r="B26" s="26" t="s">
        <v>120</v>
      </c>
      <c r="C26" s="28">
        <v>95000</v>
      </c>
      <c r="D26" s="27">
        <v>1</v>
      </c>
      <c r="E26" s="28">
        <f t="shared" si="0"/>
        <v>95000</v>
      </c>
      <c r="F26" s="23">
        <f t="shared" si="1"/>
        <v>9500</v>
      </c>
      <c r="G26" s="23">
        <f t="shared" si="2"/>
        <v>1206500</v>
      </c>
      <c r="H26" s="19"/>
    </row>
    <row r="27" spans="1:8" ht="18.75" customHeight="1">
      <c r="A27" s="20">
        <v>3</v>
      </c>
      <c r="B27" s="26" t="s">
        <v>121</v>
      </c>
      <c r="C27" s="33">
        <v>95000</v>
      </c>
      <c r="D27" s="27">
        <v>2</v>
      </c>
      <c r="E27" s="28">
        <f t="shared" si="0"/>
        <v>190000</v>
      </c>
      <c r="F27" s="23">
        <f t="shared" si="1"/>
        <v>19000</v>
      </c>
      <c r="G27" s="23">
        <f t="shared" si="2"/>
        <v>2413000</v>
      </c>
      <c r="H27" s="19"/>
    </row>
    <row r="28" spans="1:8" ht="18.75" customHeight="1">
      <c r="A28" s="25">
        <v>4</v>
      </c>
      <c r="B28" s="26" t="s">
        <v>122</v>
      </c>
      <c r="C28" s="33">
        <v>93300</v>
      </c>
      <c r="D28" s="27">
        <v>1</v>
      </c>
      <c r="E28" s="28">
        <f t="shared" si="0"/>
        <v>93300</v>
      </c>
      <c r="F28" s="23">
        <f t="shared" si="1"/>
        <v>9330</v>
      </c>
      <c r="G28" s="23">
        <f t="shared" si="2"/>
        <v>1184910</v>
      </c>
      <c r="H28" s="19"/>
    </row>
    <row r="29" spans="1:8" ht="18.75" customHeight="1">
      <c r="A29" s="20">
        <v>5</v>
      </c>
      <c r="B29" s="31" t="s">
        <v>19</v>
      </c>
      <c r="C29" s="33">
        <v>93300</v>
      </c>
      <c r="D29" s="32">
        <v>1</v>
      </c>
      <c r="E29" s="28">
        <f t="shared" si="0"/>
        <v>93300</v>
      </c>
      <c r="F29" s="23">
        <f t="shared" si="1"/>
        <v>9330</v>
      </c>
      <c r="G29" s="23">
        <f t="shared" si="2"/>
        <v>1184910</v>
      </c>
      <c r="H29" s="19"/>
    </row>
    <row r="30" spans="1:8" ht="18.75" customHeight="1" thickBot="1">
      <c r="A30" s="30">
        <v>6</v>
      </c>
      <c r="B30" s="31" t="s">
        <v>13</v>
      </c>
      <c r="C30" s="33">
        <v>108250</v>
      </c>
      <c r="D30" s="32">
        <v>0.25</v>
      </c>
      <c r="E30" s="86">
        <f t="shared" si="0"/>
        <v>27062.5</v>
      </c>
      <c r="F30" s="23">
        <f t="shared" si="1"/>
        <v>2706.25</v>
      </c>
      <c r="G30" s="23">
        <f t="shared" si="2"/>
        <v>343693.75</v>
      </c>
      <c r="H30" s="19"/>
    </row>
    <row r="31" spans="1:8" ht="18" thickBot="1">
      <c r="A31" s="171" t="s">
        <v>21</v>
      </c>
      <c r="B31" s="172"/>
      <c r="C31" s="128"/>
      <c r="D31" s="51">
        <f>SUM(D25:D30)</f>
        <v>6.25</v>
      </c>
      <c r="E31" s="53">
        <f>SUM(E25:E30)</f>
        <v>608662.5</v>
      </c>
      <c r="F31" s="99">
        <f>SUM(F25:F30)</f>
        <v>60866.25</v>
      </c>
      <c r="G31" s="103">
        <f>SUM(G25:G30)</f>
        <v>7730013.75</v>
      </c>
      <c r="H31" s="19"/>
    </row>
    <row r="32" spans="1:8" ht="17.25">
      <c r="A32" s="118"/>
      <c r="B32" s="118"/>
      <c r="C32" s="24"/>
      <c r="D32" s="118"/>
      <c r="E32" s="100"/>
      <c r="F32" s="100"/>
      <c r="G32" s="40"/>
      <c r="H32" s="19"/>
    </row>
    <row r="33" spans="1:8" ht="17.25">
      <c r="A33" s="118"/>
      <c r="B33" s="118"/>
      <c r="C33" s="24"/>
      <c r="D33" s="118"/>
      <c r="E33" s="100"/>
      <c r="F33" s="100"/>
      <c r="G33" s="40"/>
      <c r="H33" s="19"/>
    </row>
    <row r="34" spans="1:8" ht="17.25">
      <c r="A34" s="118"/>
      <c r="B34" s="118"/>
      <c r="C34" s="118"/>
      <c r="D34" s="118"/>
      <c r="E34" s="100"/>
      <c r="F34" s="100"/>
      <c r="G34" s="40"/>
      <c r="H34" s="19"/>
    </row>
    <row r="35" spans="1:8" ht="17.25">
      <c r="A35" s="11"/>
      <c r="B35" s="7"/>
      <c r="C35" s="7"/>
      <c r="D35" s="7"/>
      <c r="E35" s="11"/>
      <c r="F35" s="11"/>
      <c r="G35" s="11"/>
      <c r="H35" s="7"/>
    </row>
    <row r="36" spans="1:8" ht="38.25" customHeight="1">
      <c r="A36" s="11"/>
      <c r="B36" s="162" t="s">
        <v>46</v>
      </c>
      <c r="C36" s="162"/>
      <c r="D36" s="163"/>
      <c r="E36" s="165" t="s">
        <v>47</v>
      </c>
      <c r="F36" s="165"/>
      <c r="G36" s="165"/>
      <c r="H36" s="7"/>
    </row>
    <row r="37" spans="1:8" ht="17.25">
      <c r="A37" s="11"/>
      <c r="B37" s="7"/>
      <c r="C37" s="7"/>
      <c r="D37" s="11"/>
      <c r="E37" s="7"/>
      <c r="F37" s="7"/>
      <c r="G37" s="7"/>
      <c r="H37" s="7"/>
    </row>
    <row r="38" spans="1:8" ht="17.25">
      <c r="A38" s="11"/>
      <c r="B38" s="7"/>
      <c r="C38" s="7"/>
      <c r="D38" s="11"/>
      <c r="E38" s="7"/>
      <c r="F38" s="7"/>
      <c r="G38" s="7"/>
      <c r="H38" s="7"/>
    </row>
    <row r="39" spans="1:8" ht="17.25">
      <c r="A39" s="11"/>
      <c r="B39" s="11" t="s">
        <v>11</v>
      </c>
      <c r="C39" s="11"/>
      <c r="D39" s="7"/>
      <c r="E39" s="7"/>
      <c r="F39" s="7"/>
      <c r="G39" s="12" t="s">
        <v>125</v>
      </c>
      <c r="H39" s="42"/>
    </row>
    <row r="40" spans="1:8" ht="17.25">
      <c r="A40" s="11"/>
      <c r="B40" s="11"/>
      <c r="C40" s="11"/>
      <c r="D40" s="7"/>
      <c r="E40" s="7"/>
      <c r="F40" s="7"/>
      <c r="G40" s="12"/>
      <c r="H40" s="42"/>
    </row>
    <row r="41" spans="1:8" ht="17.25">
      <c r="A41" s="10"/>
      <c r="B41" s="161" t="s">
        <v>9</v>
      </c>
      <c r="C41" s="161"/>
      <c r="D41" s="161"/>
      <c r="E41" s="7"/>
      <c r="F41" s="7"/>
      <c r="G41" s="11"/>
      <c r="H41" s="43"/>
    </row>
    <row r="42" spans="1:8" ht="17.25">
      <c r="A42" s="10"/>
      <c r="B42" s="161"/>
      <c r="C42" s="161"/>
      <c r="D42" s="161"/>
      <c r="E42" s="7"/>
      <c r="F42" s="7"/>
      <c r="G42" s="12"/>
      <c r="H42" s="43"/>
    </row>
    <row r="43" spans="1:8" ht="17.25">
      <c r="A43" s="10"/>
      <c r="B43" s="161"/>
      <c r="C43" s="161"/>
      <c r="D43" s="161"/>
      <c r="E43" s="7"/>
      <c r="F43" s="7"/>
      <c r="G43" s="11" t="s">
        <v>0</v>
      </c>
      <c r="H43" s="7"/>
    </row>
    <row r="44" spans="1:8" ht="17.25">
      <c r="A44" s="7"/>
      <c r="B44" s="11"/>
      <c r="C44" s="11"/>
      <c r="D44" s="10"/>
      <c r="E44" s="11"/>
      <c r="F44" s="11"/>
      <c r="G44" s="7"/>
      <c r="H44" s="7"/>
    </row>
    <row r="45" spans="1:8" ht="17.25">
      <c r="A45" s="7"/>
      <c r="B45" s="7"/>
      <c r="C45" s="7"/>
      <c r="D45" s="10"/>
      <c r="E45" s="10" t="s">
        <v>10</v>
      </c>
      <c r="F45" s="10"/>
      <c r="G45" s="7"/>
      <c r="H45" s="7"/>
    </row>
    <row r="46" spans="1:8" ht="13.5">
      <c r="A46" s="7"/>
      <c r="B46" s="7"/>
      <c r="C46" s="7"/>
      <c r="D46" s="7"/>
      <c r="E46" s="7"/>
      <c r="F46" s="7"/>
      <c r="G46" s="7"/>
      <c r="H46" s="7"/>
    </row>
  </sheetData>
  <mergeCells count="11">
    <mergeCell ref="B41:D43"/>
    <mergeCell ref="D2:G7"/>
    <mergeCell ref="B16:E16"/>
    <mergeCell ref="B20:E20"/>
    <mergeCell ref="A23:A24"/>
    <mergeCell ref="B23:B24"/>
    <mergeCell ref="B14:F14"/>
    <mergeCell ref="D23:D24"/>
    <mergeCell ref="A31:B31"/>
    <mergeCell ref="B36:D36"/>
    <mergeCell ref="E36:G36"/>
  </mergeCells>
  <pageMargins left="0.7" right="0.7" top="0.75" bottom="0.75" header="0.3" footer="0.3"/>
  <pageSetup paperSize="9" scale="71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H47"/>
  <sheetViews>
    <sheetView workbookViewId="0">
      <selection activeCell="A33" sqref="A33:IV34"/>
    </sheetView>
  </sheetViews>
  <sheetFormatPr defaultRowHeight="12.75"/>
  <cols>
    <col min="2" max="2" width="32.42578125" customWidth="1"/>
    <col min="3" max="3" width="18.28515625" customWidth="1"/>
    <col min="4" max="4" width="15" customWidth="1"/>
    <col min="5" max="5" width="19" customWidth="1"/>
    <col min="6" max="6" width="15" customWidth="1"/>
    <col min="7" max="7" width="18.140625" customWidth="1"/>
  </cols>
  <sheetData>
    <row r="2" spans="1:8">
      <c r="D2" s="170" t="s">
        <v>174</v>
      </c>
      <c r="E2" s="170"/>
      <c r="F2" s="170"/>
      <c r="G2" s="170"/>
    </row>
    <row r="3" spans="1:8">
      <c r="D3" s="170"/>
      <c r="E3" s="170"/>
      <c r="F3" s="170"/>
      <c r="G3" s="170"/>
    </row>
    <row r="4" spans="1:8">
      <c r="D4" s="170"/>
      <c r="E4" s="170"/>
      <c r="F4" s="170"/>
      <c r="G4" s="170"/>
    </row>
    <row r="5" spans="1:8">
      <c r="D5" s="170"/>
      <c r="E5" s="170"/>
      <c r="F5" s="170"/>
      <c r="G5" s="170"/>
    </row>
    <row r="6" spans="1:8">
      <c r="D6" s="170"/>
      <c r="E6" s="170"/>
      <c r="F6" s="170"/>
      <c r="G6" s="170"/>
    </row>
    <row r="7" spans="1:8">
      <c r="D7" s="170"/>
      <c r="E7" s="170"/>
      <c r="F7" s="170"/>
      <c r="G7" s="170"/>
    </row>
    <row r="10" spans="1:8" ht="16.5">
      <c r="A10" s="7"/>
      <c r="B10" s="7"/>
      <c r="C10" s="7"/>
      <c r="D10" s="76"/>
      <c r="E10" s="76"/>
      <c r="F10" s="76"/>
      <c r="G10" s="76"/>
      <c r="H10" s="7"/>
    </row>
    <row r="11" spans="1:8" ht="17.25">
      <c r="A11" s="10"/>
      <c r="B11" s="7"/>
      <c r="C11" s="7"/>
      <c r="D11" s="7"/>
      <c r="E11" s="7"/>
      <c r="F11" s="7"/>
      <c r="G11" s="7"/>
      <c r="H11" s="7"/>
    </row>
    <row r="12" spans="1:8" ht="17.25">
      <c r="A12" s="7"/>
      <c r="B12" s="7"/>
      <c r="C12" s="7"/>
      <c r="D12" s="41" t="s">
        <v>3</v>
      </c>
      <c r="E12" s="41"/>
      <c r="F12" s="41"/>
      <c r="G12" s="41"/>
      <c r="H12" s="7"/>
    </row>
    <row r="13" spans="1:8" ht="17.25">
      <c r="A13" s="12"/>
      <c r="B13" s="7"/>
      <c r="C13" s="7"/>
      <c r="D13" s="7"/>
      <c r="E13" s="7"/>
      <c r="F13" s="7"/>
      <c r="G13" s="7"/>
      <c r="H13" s="7"/>
    </row>
    <row r="14" spans="1:8" ht="17.25">
      <c r="A14" s="7"/>
      <c r="B14" s="145" t="s">
        <v>4</v>
      </c>
      <c r="C14" s="145"/>
      <c r="D14" s="145"/>
      <c r="E14" s="145"/>
      <c r="F14" s="145"/>
      <c r="G14" s="41"/>
      <c r="H14" s="7"/>
    </row>
    <row r="15" spans="1:8" ht="17.25">
      <c r="A15" s="12"/>
      <c r="B15" s="7"/>
      <c r="C15" s="7"/>
      <c r="D15" s="7"/>
      <c r="E15" s="7"/>
      <c r="F15" s="7"/>
      <c r="G15" s="7"/>
      <c r="H15" s="7"/>
    </row>
    <row r="16" spans="1:8" ht="17.25">
      <c r="A16" s="12"/>
      <c r="B16" s="147" t="s">
        <v>126</v>
      </c>
      <c r="C16" s="147"/>
      <c r="D16" s="147"/>
      <c r="E16" s="147"/>
      <c r="F16" s="147"/>
      <c r="G16" s="147"/>
      <c r="H16" s="7"/>
    </row>
    <row r="17" spans="1:8" ht="19.5">
      <c r="A17" s="7"/>
      <c r="B17" s="7"/>
      <c r="C17" s="7"/>
      <c r="D17" s="7"/>
      <c r="E17" s="93"/>
      <c r="F17" s="93"/>
      <c r="G17" s="7"/>
      <c r="H17" s="7"/>
    </row>
    <row r="18" spans="1:8" ht="17.25">
      <c r="A18" s="12"/>
      <c r="B18" s="7"/>
      <c r="C18" s="7"/>
      <c r="D18" s="7"/>
      <c r="E18" s="7"/>
      <c r="F18" s="7"/>
      <c r="G18" s="7"/>
      <c r="H18" s="7"/>
    </row>
    <row r="19" spans="1:8" ht="14.25">
      <c r="A19" s="13"/>
      <c r="B19" s="7"/>
      <c r="C19" s="7"/>
      <c r="D19" s="7"/>
      <c r="E19" s="7"/>
      <c r="F19" s="7"/>
      <c r="G19" s="7"/>
      <c r="H19" s="7"/>
    </row>
    <row r="20" spans="1:8" ht="14.25">
      <c r="A20" s="7"/>
      <c r="B20" s="146" t="s">
        <v>127</v>
      </c>
      <c r="C20" s="146"/>
      <c r="D20" s="146"/>
      <c r="E20" s="146"/>
      <c r="F20" s="14"/>
      <c r="G20" s="7"/>
      <c r="H20" s="7"/>
    </row>
    <row r="21" spans="1:8" ht="14.25">
      <c r="A21" s="15"/>
      <c r="B21" s="7"/>
      <c r="C21" s="7"/>
      <c r="D21" s="7"/>
      <c r="E21" s="43"/>
      <c r="F21" s="43"/>
      <c r="G21" s="7"/>
      <c r="H21" s="7"/>
    </row>
    <row r="22" spans="1:8" ht="18" thickBot="1">
      <c r="A22" s="12"/>
      <c r="B22" s="7"/>
      <c r="C22" s="7"/>
      <c r="D22" s="7"/>
      <c r="E22" s="7"/>
      <c r="F22" s="7"/>
      <c r="G22" s="7"/>
      <c r="H22" s="7"/>
    </row>
    <row r="23" spans="1:8" ht="52.5" customHeight="1">
      <c r="A23" s="151" t="s">
        <v>6</v>
      </c>
      <c r="B23" s="151" t="s">
        <v>7</v>
      </c>
      <c r="C23" s="74" t="s">
        <v>44</v>
      </c>
      <c r="D23" s="151" t="s">
        <v>43</v>
      </c>
      <c r="E23" s="16" t="s">
        <v>35</v>
      </c>
      <c r="F23" s="16" t="s">
        <v>53</v>
      </c>
      <c r="G23" s="74" t="s">
        <v>8</v>
      </c>
      <c r="H23" s="19"/>
    </row>
    <row r="24" spans="1:8" ht="23.25" customHeight="1" thickBot="1">
      <c r="A24" s="152"/>
      <c r="B24" s="152"/>
      <c r="C24" s="75" t="s">
        <v>42</v>
      </c>
      <c r="D24" s="152"/>
      <c r="E24" s="57" t="s">
        <v>42</v>
      </c>
      <c r="F24" s="57" t="s">
        <v>42</v>
      </c>
      <c r="G24" s="72" t="s">
        <v>42</v>
      </c>
      <c r="H24" s="19"/>
    </row>
    <row r="25" spans="1:8" ht="20.25" customHeight="1">
      <c r="A25" s="20">
        <v>1</v>
      </c>
      <c r="B25" s="21" t="s">
        <v>11</v>
      </c>
      <c r="C25" s="23">
        <v>110000</v>
      </c>
      <c r="D25" s="22">
        <v>1</v>
      </c>
      <c r="E25" s="23">
        <f>SUM(C25*D25)</f>
        <v>110000</v>
      </c>
      <c r="F25" s="23">
        <f>SUM(E25*10%)</f>
        <v>11000</v>
      </c>
      <c r="G25" s="23">
        <f>SUM(E25*5)+(E25+F25)*7</f>
        <v>1397000</v>
      </c>
      <c r="H25" s="19"/>
    </row>
    <row r="26" spans="1:8" ht="20.25" customHeight="1">
      <c r="A26" s="20">
        <v>2</v>
      </c>
      <c r="B26" s="26" t="s">
        <v>119</v>
      </c>
      <c r="C26" s="28">
        <v>95000</v>
      </c>
      <c r="D26" s="27">
        <v>1</v>
      </c>
      <c r="E26" s="23">
        <f t="shared" ref="E26:E31" si="0">SUM(C26*D26)</f>
        <v>95000</v>
      </c>
      <c r="F26" s="23">
        <f t="shared" ref="F26:F31" si="1">SUM(E26*10%)</f>
        <v>9500</v>
      </c>
      <c r="G26" s="23">
        <f t="shared" ref="G26:G31" si="2">SUM(E26*5)+(E26+F26)*7</f>
        <v>1206500</v>
      </c>
      <c r="H26" s="19"/>
    </row>
    <row r="27" spans="1:8" ht="20.25" customHeight="1">
      <c r="A27" s="20">
        <v>3</v>
      </c>
      <c r="B27" s="26" t="s">
        <v>128</v>
      </c>
      <c r="C27" s="33">
        <v>95000</v>
      </c>
      <c r="D27" s="27">
        <v>1</v>
      </c>
      <c r="E27" s="23">
        <f t="shared" si="0"/>
        <v>95000</v>
      </c>
      <c r="F27" s="23">
        <f t="shared" si="1"/>
        <v>9500</v>
      </c>
      <c r="G27" s="23">
        <f t="shared" si="2"/>
        <v>1206500</v>
      </c>
      <c r="H27" s="19"/>
    </row>
    <row r="28" spans="1:8" ht="20.25" customHeight="1">
      <c r="A28" s="20">
        <v>4</v>
      </c>
      <c r="B28" s="26" t="s">
        <v>120</v>
      </c>
      <c r="C28" s="33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9"/>
    </row>
    <row r="29" spans="1:8" ht="20.25" customHeight="1">
      <c r="A29" s="20">
        <v>5</v>
      </c>
      <c r="B29" s="26" t="s">
        <v>129</v>
      </c>
      <c r="C29" s="33">
        <v>93300</v>
      </c>
      <c r="D29" s="27">
        <v>2</v>
      </c>
      <c r="E29" s="23">
        <f t="shared" si="0"/>
        <v>186600</v>
      </c>
      <c r="F29" s="23">
        <f t="shared" si="1"/>
        <v>18660</v>
      </c>
      <c r="G29" s="23">
        <f t="shared" si="2"/>
        <v>2369820</v>
      </c>
      <c r="H29" s="19"/>
    </row>
    <row r="30" spans="1:8" ht="20.25" customHeight="1">
      <c r="A30" s="20">
        <v>6</v>
      </c>
      <c r="B30" s="26" t="s">
        <v>19</v>
      </c>
      <c r="C30" s="33">
        <v>93300</v>
      </c>
      <c r="D30" s="27">
        <v>1</v>
      </c>
      <c r="E30" s="23">
        <f t="shared" si="0"/>
        <v>93300</v>
      </c>
      <c r="F30" s="23">
        <f t="shared" si="1"/>
        <v>9330</v>
      </c>
      <c r="G30" s="23">
        <f t="shared" si="2"/>
        <v>1184910</v>
      </c>
      <c r="H30" s="19"/>
    </row>
    <row r="31" spans="1:8" ht="20.25" customHeight="1" thickBot="1">
      <c r="A31" s="56">
        <v>7</v>
      </c>
      <c r="B31" s="31" t="s">
        <v>13</v>
      </c>
      <c r="C31" s="33">
        <v>108250</v>
      </c>
      <c r="D31" s="32">
        <v>0.25</v>
      </c>
      <c r="E31" s="23">
        <f t="shared" si="0"/>
        <v>27062.5</v>
      </c>
      <c r="F31" s="23">
        <f t="shared" si="1"/>
        <v>2706.25</v>
      </c>
      <c r="G31" s="23">
        <f t="shared" si="2"/>
        <v>343693.75</v>
      </c>
      <c r="H31" s="19"/>
    </row>
    <row r="32" spans="1:8" ht="18" thickBot="1">
      <c r="A32" s="171" t="s">
        <v>21</v>
      </c>
      <c r="B32" s="172"/>
      <c r="C32" s="91"/>
      <c r="D32" s="129">
        <f>SUM(D25:D31)</f>
        <v>7.25</v>
      </c>
      <c r="E32" s="99">
        <f>SUM(E25:E31)</f>
        <v>701962.5</v>
      </c>
      <c r="F32" s="99">
        <f>SUM(F25:F31)</f>
        <v>70196.25</v>
      </c>
      <c r="G32" s="103">
        <f>SUM(G25:G31)</f>
        <v>8914923.75</v>
      </c>
      <c r="H32" s="19"/>
    </row>
    <row r="33" spans="1:8" ht="17.25">
      <c r="A33" s="118"/>
      <c r="B33" s="118"/>
      <c r="C33" s="118"/>
      <c r="D33" s="127"/>
      <c r="E33" s="100"/>
      <c r="F33" s="100"/>
      <c r="G33" s="40"/>
      <c r="H33" s="19"/>
    </row>
    <row r="34" spans="1:8" ht="17.25">
      <c r="A34" s="118"/>
      <c r="B34" s="118"/>
      <c r="C34" s="118"/>
      <c r="D34" s="127"/>
      <c r="E34" s="100"/>
      <c r="F34" s="100"/>
      <c r="G34" s="40"/>
      <c r="H34" s="19"/>
    </row>
    <row r="35" spans="1:8" ht="17.25">
      <c r="A35" s="118"/>
      <c r="B35" s="118"/>
      <c r="C35" s="118"/>
      <c r="D35" s="118"/>
      <c r="E35" s="100"/>
      <c r="F35" s="100"/>
      <c r="G35" s="40"/>
      <c r="H35" s="19"/>
    </row>
    <row r="36" spans="1:8" ht="17.25">
      <c r="A36" s="11"/>
      <c r="B36" s="7"/>
      <c r="C36" s="7"/>
      <c r="D36" s="7"/>
      <c r="E36" s="11"/>
      <c r="F36" s="11"/>
      <c r="G36" s="11"/>
      <c r="H36" s="7"/>
    </row>
    <row r="37" spans="1:8" ht="48" customHeight="1">
      <c r="A37" s="11"/>
      <c r="B37" s="162" t="s">
        <v>46</v>
      </c>
      <c r="C37" s="162"/>
      <c r="D37" s="163"/>
      <c r="E37" s="165" t="s">
        <v>47</v>
      </c>
      <c r="F37" s="165"/>
      <c r="G37" s="165"/>
      <c r="H37" s="7"/>
    </row>
    <row r="38" spans="1:8" ht="17.25">
      <c r="A38" s="11"/>
      <c r="B38" s="7"/>
      <c r="C38" s="7"/>
      <c r="D38" s="11"/>
      <c r="E38" s="7"/>
      <c r="F38" s="7"/>
      <c r="G38" s="7"/>
      <c r="H38" s="7"/>
    </row>
    <row r="39" spans="1:8" ht="17.25">
      <c r="A39" s="11"/>
      <c r="B39" s="7"/>
      <c r="C39" s="7"/>
      <c r="D39" s="11"/>
      <c r="E39" s="7"/>
      <c r="F39" s="7"/>
      <c r="G39" s="7"/>
      <c r="H39" s="7"/>
    </row>
    <row r="40" spans="1:8" ht="17.25">
      <c r="A40" s="11"/>
      <c r="B40" s="11" t="s">
        <v>11</v>
      </c>
      <c r="C40" s="11"/>
      <c r="D40" s="7"/>
      <c r="E40" s="7"/>
      <c r="F40" s="7"/>
      <c r="G40" s="8" t="s">
        <v>130</v>
      </c>
      <c r="H40" s="42"/>
    </row>
    <row r="41" spans="1:8" ht="17.25">
      <c r="A41" s="11"/>
      <c r="B41" s="11"/>
      <c r="C41" s="11"/>
      <c r="D41" s="7"/>
      <c r="E41" s="7"/>
      <c r="F41" s="7"/>
      <c r="G41" s="12"/>
      <c r="H41" s="42"/>
    </row>
    <row r="42" spans="1:8" ht="17.25">
      <c r="A42" s="11"/>
      <c r="B42" s="7"/>
      <c r="C42" s="7"/>
      <c r="D42" s="11"/>
      <c r="E42" s="7"/>
      <c r="F42" s="7"/>
      <c r="G42" s="7"/>
      <c r="H42" s="43"/>
    </row>
    <row r="43" spans="1:8" ht="17.25">
      <c r="A43" s="10"/>
      <c r="B43" s="161" t="s">
        <v>9</v>
      </c>
      <c r="C43" s="161"/>
      <c r="D43" s="161"/>
      <c r="E43" s="7"/>
      <c r="F43" s="7"/>
      <c r="G43" s="11"/>
      <c r="H43" s="43"/>
    </row>
    <row r="44" spans="1:8" ht="17.25">
      <c r="A44" s="10"/>
      <c r="B44" s="161"/>
      <c r="C44" s="161"/>
      <c r="D44" s="161"/>
      <c r="E44" s="7"/>
      <c r="F44" s="7"/>
      <c r="G44" s="12"/>
      <c r="H44" s="43"/>
    </row>
    <row r="45" spans="1:8" ht="15.75" customHeight="1">
      <c r="A45" s="10"/>
      <c r="B45" s="161"/>
      <c r="C45" s="161"/>
      <c r="D45" s="161"/>
      <c r="E45" s="11"/>
      <c r="F45" s="11"/>
      <c r="G45" s="11" t="s">
        <v>0</v>
      </c>
      <c r="H45" s="7"/>
    </row>
    <row r="46" spans="1:8" ht="17.25">
      <c r="A46" s="7"/>
      <c r="B46" s="11"/>
      <c r="C46" s="11"/>
      <c r="D46" s="10"/>
      <c r="E46" s="7" t="s">
        <v>10</v>
      </c>
      <c r="F46" s="7"/>
      <c r="G46" s="7"/>
      <c r="H46" s="7"/>
    </row>
    <row r="47" spans="1:8" ht="17.25">
      <c r="A47" s="7"/>
      <c r="B47" s="7"/>
      <c r="C47" s="7"/>
      <c r="D47" s="10"/>
      <c r="E47" s="11"/>
      <c r="F47" s="11"/>
      <c r="G47" s="7"/>
      <c r="H47" s="7"/>
    </row>
  </sheetData>
  <mergeCells count="11">
    <mergeCell ref="B43:D45"/>
    <mergeCell ref="D2:G7"/>
    <mergeCell ref="B16:G16"/>
    <mergeCell ref="B20:E20"/>
    <mergeCell ref="A23:A24"/>
    <mergeCell ref="B23:B24"/>
    <mergeCell ref="B14:F14"/>
    <mergeCell ref="D23:D24"/>
    <mergeCell ref="A32:B32"/>
    <mergeCell ref="B37:D37"/>
    <mergeCell ref="E37:G37"/>
  </mergeCells>
  <pageMargins left="0.7" right="0.7" top="0.75" bottom="0.75" header="0.3" footer="0.3"/>
  <pageSetup paperSize="9" scale="7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J49"/>
  <sheetViews>
    <sheetView tabSelected="1" workbookViewId="0">
      <selection activeCell="F33" sqref="F33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5" width="20" customWidth="1"/>
    <col min="6" max="6" width="16.140625" customWidth="1"/>
    <col min="7" max="7" width="19.140625" customWidth="1"/>
  </cols>
  <sheetData>
    <row r="2" spans="1:10">
      <c r="D2" s="170" t="s">
        <v>175</v>
      </c>
      <c r="E2" s="170"/>
      <c r="F2" s="170"/>
      <c r="G2" s="170"/>
    </row>
    <row r="3" spans="1:10">
      <c r="D3" s="170"/>
      <c r="E3" s="170"/>
      <c r="F3" s="170"/>
      <c r="G3" s="170"/>
    </row>
    <row r="4" spans="1:10">
      <c r="D4" s="170"/>
      <c r="E4" s="170"/>
      <c r="F4" s="170"/>
      <c r="G4" s="170"/>
    </row>
    <row r="5" spans="1:10">
      <c r="D5" s="170"/>
      <c r="E5" s="170"/>
      <c r="F5" s="170"/>
      <c r="G5" s="170"/>
    </row>
    <row r="6" spans="1:10">
      <c r="D6" s="170"/>
      <c r="E6" s="170"/>
      <c r="F6" s="170"/>
      <c r="G6" s="170"/>
    </row>
    <row r="7" spans="1:10">
      <c r="D7" s="170"/>
      <c r="E7" s="170"/>
      <c r="F7" s="170"/>
      <c r="G7" s="170"/>
    </row>
    <row r="10" spans="1:10" ht="17.25">
      <c r="A10" s="7"/>
      <c r="B10" s="7"/>
      <c r="C10" s="7"/>
      <c r="D10" s="92"/>
      <c r="E10" s="92"/>
      <c r="F10" s="92"/>
      <c r="G10" s="92"/>
      <c r="H10" s="76"/>
      <c r="I10" s="41"/>
      <c r="J10" s="7"/>
    </row>
    <row r="11" spans="1:10" ht="17.25">
      <c r="A11" s="7"/>
      <c r="B11" s="7"/>
      <c r="C11" s="7"/>
      <c r="D11" s="92"/>
      <c r="E11" s="92"/>
      <c r="F11" s="92"/>
      <c r="G11" s="92"/>
      <c r="H11" s="76"/>
      <c r="I11" s="41"/>
      <c r="J11" s="7"/>
    </row>
    <row r="12" spans="1:10" ht="16.5">
      <c r="A12" s="7"/>
      <c r="B12" s="7"/>
      <c r="C12" s="7"/>
      <c r="D12" s="76"/>
      <c r="E12" s="76"/>
      <c r="F12" s="76"/>
      <c r="G12" s="76"/>
      <c r="H12" s="76"/>
      <c r="I12" s="7"/>
      <c r="J12" s="7"/>
    </row>
    <row r="13" spans="1:10" ht="17.25">
      <c r="A13" s="10"/>
      <c r="B13" s="7"/>
      <c r="C13" s="7"/>
      <c r="D13" s="7"/>
      <c r="E13" s="7"/>
      <c r="F13" s="7"/>
      <c r="G13" s="7"/>
      <c r="H13" s="7"/>
      <c r="I13" s="7"/>
      <c r="J13" s="7"/>
    </row>
    <row r="14" spans="1:10" ht="17.25">
      <c r="A14" s="7"/>
      <c r="B14" s="7"/>
      <c r="C14" s="7"/>
      <c r="D14" s="41" t="s">
        <v>3</v>
      </c>
      <c r="E14" s="41"/>
      <c r="F14" s="41"/>
      <c r="G14" s="41"/>
      <c r="H14" s="7"/>
      <c r="I14" s="7"/>
      <c r="J14" s="7"/>
    </row>
    <row r="15" spans="1:10" ht="17.25">
      <c r="A15" s="12"/>
      <c r="B15" s="7"/>
      <c r="C15" s="7"/>
      <c r="D15" s="7"/>
      <c r="E15" s="7"/>
      <c r="F15" s="7"/>
      <c r="G15" s="7"/>
      <c r="H15" s="7"/>
      <c r="I15" s="7"/>
      <c r="J15" s="7"/>
    </row>
    <row r="16" spans="1:10" ht="17.25">
      <c r="A16" s="7"/>
      <c r="B16" s="145" t="s">
        <v>4</v>
      </c>
      <c r="C16" s="145"/>
      <c r="D16" s="145"/>
      <c r="E16" s="145"/>
      <c r="F16" s="145"/>
      <c r="G16" s="41"/>
      <c r="H16" s="7"/>
      <c r="I16" s="7"/>
      <c r="J16" s="7"/>
    </row>
    <row r="17" spans="1:10" ht="17.25">
      <c r="A17" s="12"/>
      <c r="B17" s="7"/>
      <c r="C17" s="7"/>
      <c r="D17" s="7"/>
      <c r="E17" s="7"/>
      <c r="F17" s="7"/>
      <c r="G17" s="7"/>
      <c r="H17" s="7"/>
      <c r="I17" s="7"/>
      <c r="J17" s="7"/>
    </row>
    <row r="18" spans="1:10" ht="17.25">
      <c r="A18" s="12"/>
      <c r="B18" s="147" t="s">
        <v>131</v>
      </c>
      <c r="C18" s="147"/>
      <c r="D18" s="147"/>
      <c r="E18" s="147"/>
      <c r="F18" s="147"/>
      <c r="G18" s="130"/>
      <c r="H18" s="41"/>
      <c r="I18" s="7"/>
      <c r="J18" s="7"/>
    </row>
    <row r="19" spans="1:10" ht="19.5">
      <c r="A19" s="7"/>
      <c r="B19" s="7"/>
      <c r="C19" s="7"/>
      <c r="D19" s="7"/>
      <c r="E19" s="93"/>
      <c r="F19" s="93"/>
      <c r="G19" s="7"/>
      <c r="H19" s="7"/>
      <c r="I19" s="7"/>
      <c r="J19" s="7"/>
    </row>
    <row r="20" spans="1:10" ht="17.25">
      <c r="A20" s="12"/>
      <c r="B20" s="7"/>
      <c r="C20" s="7"/>
      <c r="D20" s="7"/>
      <c r="E20" s="7"/>
      <c r="F20" s="7"/>
      <c r="G20" s="7"/>
      <c r="H20" s="7"/>
      <c r="I20" s="7"/>
      <c r="J20" s="7"/>
    </row>
    <row r="21" spans="1:10" ht="14.25">
      <c r="A21" s="13"/>
      <c r="B21" s="7"/>
      <c r="C21" s="7"/>
      <c r="D21" s="7"/>
      <c r="E21" s="7"/>
      <c r="F21" s="7"/>
      <c r="G21" s="7"/>
      <c r="H21" s="7"/>
      <c r="I21" s="7"/>
      <c r="J21" s="7"/>
    </row>
    <row r="22" spans="1:10" ht="14.25">
      <c r="A22" s="7"/>
      <c r="B22" s="146" t="s">
        <v>132</v>
      </c>
      <c r="C22" s="146"/>
      <c r="D22" s="146"/>
      <c r="E22" s="146"/>
      <c r="F22" s="14"/>
      <c r="G22" s="7"/>
      <c r="H22" s="7" t="s">
        <v>133</v>
      </c>
      <c r="I22" s="7"/>
      <c r="J22" s="7"/>
    </row>
    <row r="23" spans="1:10" ht="14.25">
      <c r="A23" s="15"/>
      <c r="B23" s="7"/>
      <c r="C23" s="7"/>
      <c r="D23" s="7"/>
      <c r="E23" s="43"/>
      <c r="F23" s="43"/>
      <c r="G23" s="7"/>
      <c r="H23" s="7"/>
      <c r="I23" s="7"/>
      <c r="J23" s="7"/>
    </row>
    <row r="24" spans="1:10" ht="18" thickBot="1">
      <c r="A24" s="12"/>
      <c r="B24" s="7"/>
      <c r="C24" s="7"/>
      <c r="D24" s="7"/>
      <c r="E24" s="7"/>
      <c r="F24" s="7"/>
      <c r="G24" s="7"/>
      <c r="H24" s="7"/>
      <c r="I24" s="7"/>
      <c r="J24" s="7"/>
    </row>
    <row r="25" spans="1:10" ht="56.25" customHeight="1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8</v>
      </c>
      <c r="H25" s="19"/>
      <c r="I25" s="19"/>
      <c r="J25" s="19"/>
    </row>
    <row r="26" spans="1:10" ht="18.75" customHeight="1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57" t="s">
        <v>42</v>
      </c>
      <c r="H26" s="19"/>
      <c r="I26" s="19"/>
      <c r="J26" s="19"/>
    </row>
    <row r="27" spans="1:10" ht="20.25" customHeight="1">
      <c r="A27" s="20">
        <v>1</v>
      </c>
      <c r="B27" s="21" t="s">
        <v>11</v>
      </c>
      <c r="C27" s="23">
        <v>110000</v>
      </c>
      <c r="D27" s="22">
        <v>1</v>
      </c>
      <c r="E27" s="23">
        <f t="shared" ref="E27:E32" si="0">SUM(C27*D27)</f>
        <v>110000</v>
      </c>
      <c r="F27" s="23">
        <f t="shared" ref="F27:F32" si="1">SUM(E27*10%)</f>
        <v>11000</v>
      </c>
      <c r="G27" s="23">
        <f t="shared" ref="G27:G32" si="2">SUM(E27*5)+(E27+F27)*7</f>
        <v>1397000</v>
      </c>
      <c r="H27" s="19"/>
      <c r="I27" s="19"/>
      <c r="J27" s="19"/>
    </row>
    <row r="28" spans="1:10" ht="20.25" customHeight="1">
      <c r="A28" s="25">
        <v>2</v>
      </c>
      <c r="B28" s="26" t="s">
        <v>120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9"/>
      <c r="I28" s="19"/>
      <c r="J28" s="19"/>
    </row>
    <row r="29" spans="1:10" ht="20.25" customHeight="1">
      <c r="A29" s="20">
        <v>3</v>
      </c>
      <c r="B29" s="26" t="s">
        <v>121</v>
      </c>
      <c r="C29" s="33">
        <v>95000</v>
      </c>
      <c r="D29" s="27">
        <v>2</v>
      </c>
      <c r="E29" s="23">
        <f t="shared" si="0"/>
        <v>190000</v>
      </c>
      <c r="F29" s="23">
        <f t="shared" si="1"/>
        <v>19000</v>
      </c>
      <c r="G29" s="23">
        <f t="shared" si="2"/>
        <v>2413000</v>
      </c>
      <c r="H29" s="19"/>
      <c r="I29" s="19"/>
      <c r="J29" s="19"/>
    </row>
    <row r="30" spans="1:10" ht="20.25" customHeight="1">
      <c r="A30" s="25">
        <v>4</v>
      </c>
      <c r="B30" s="26" t="s">
        <v>122</v>
      </c>
      <c r="C30" s="33">
        <v>93300</v>
      </c>
      <c r="D30" s="27">
        <v>2</v>
      </c>
      <c r="E30" s="23">
        <f t="shared" si="0"/>
        <v>186600</v>
      </c>
      <c r="F30" s="23">
        <f t="shared" si="1"/>
        <v>18660</v>
      </c>
      <c r="G30" s="23">
        <f t="shared" si="2"/>
        <v>2369820</v>
      </c>
      <c r="H30" s="19"/>
      <c r="I30" s="19"/>
      <c r="J30" s="19"/>
    </row>
    <row r="31" spans="1:10" ht="20.25" customHeight="1">
      <c r="A31" s="20">
        <v>5</v>
      </c>
      <c r="B31" s="26" t="s">
        <v>19</v>
      </c>
      <c r="C31" s="33">
        <v>93300</v>
      </c>
      <c r="D31" s="27">
        <v>2</v>
      </c>
      <c r="E31" s="23">
        <f t="shared" si="0"/>
        <v>186600</v>
      </c>
      <c r="F31" s="23">
        <f t="shared" si="1"/>
        <v>18660</v>
      </c>
      <c r="G31" s="23">
        <f t="shared" si="2"/>
        <v>2369820</v>
      </c>
      <c r="H31" s="19"/>
      <c r="I31" s="19"/>
      <c r="J31" s="19"/>
    </row>
    <row r="32" spans="1:10" ht="20.25" customHeight="1" thickBot="1">
      <c r="A32" s="25">
        <v>6</v>
      </c>
      <c r="B32" s="31" t="s">
        <v>13</v>
      </c>
      <c r="C32" s="33">
        <v>108250</v>
      </c>
      <c r="D32" s="32">
        <v>0.25</v>
      </c>
      <c r="E32" s="23">
        <f t="shared" si="0"/>
        <v>27062.5</v>
      </c>
      <c r="F32" s="23">
        <f t="shared" si="1"/>
        <v>2706.25</v>
      </c>
      <c r="G32" s="23">
        <f t="shared" si="2"/>
        <v>343693.75</v>
      </c>
      <c r="H32" s="19"/>
      <c r="I32" s="19"/>
      <c r="J32" s="19"/>
    </row>
    <row r="33" spans="1:10" ht="17.25" thickBot="1">
      <c r="A33" s="149" t="s">
        <v>21</v>
      </c>
      <c r="B33" s="150"/>
      <c r="C33" s="89"/>
      <c r="D33" s="89">
        <f>SUM(D27:D32)</f>
        <v>8.25</v>
      </c>
      <c r="E33" s="131">
        <f>SUM(E27:E32)</f>
        <v>795262.5</v>
      </c>
      <c r="F33" s="132">
        <f>SUM(F27:F32)</f>
        <v>79526.25</v>
      </c>
      <c r="G33" s="103">
        <f>SUM(G27:G32)</f>
        <v>10099833.75</v>
      </c>
      <c r="H33" s="19"/>
      <c r="I33" s="19"/>
      <c r="J33" s="19"/>
    </row>
    <row r="34" spans="1:10" ht="16.5">
      <c r="A34" s="46"/>
      <c r="B34" s="46"/>
      <c r="C34" s="46"/>
      <c r="D34" s="46"/>
      <c r="E34" s="40"/>
      <c r="F34" s="40"/>
      <c r="G34" s="40"/>
      <c r="H34" s="19"/>
      <c r="I34" s="19"/>
      <c r="J34" s="19"/>
    </row>
    <row r="35" spans="1:10" ht="16.5">
      <c r="A35" s="46"/>
      <c r="B35" s="46"/>
      <c r="C35" s="46"/>
      <c r="D35" s="46"/>
      <c r="E35" s="40"/>
      <c r="F35" s="40"/>
      <c r="G35" s="40"/>
      <c r="H35" s="19"/>
      <c r="I35" s="19"/>
      <c r="J35" s="19"/>
    </row>
    <row r="36" spans="1:10" ht="17.25">
      <c r="A36" s="11"/>
      <c r="B36" s="7"/>
      <c r="C36" s="7"/>
      <c r="D36" s="7"/>
      <c r="E36" s="11"/>
      <c r="F36" s="11"/>
      <c r="G36" s="11"/>
      <c r="H36" s="7"/>
      <c r="I36" s="7"/>
      <c r="J36" s="7"/>
    </row>
    <row r="37" spans="1:10" ht="17.25">
      <c r="A37" s="11"/>
      <c r="B37" s="7"/>
      <c r="C37" s="7"/>
      <c r="D37" s="7"/>
      <c r="E37" s="7"/>
      <c r="F37" s="7"/>
      <c r="G37" s="7"/>
      <c r="H37" s="7"/>
      <c r="I37" s="7"/>
      <c r="J37" s="7"/>
    </row>
    <row r="38" spans="1:10" ht="39.75" customHeight="1">
      <c r="A38" s="11"/>
      <c r="B38" s="162" t="s">
        <v>46</v>
      </c>
      <c r="C38" s="162"/>
      <c r="D38" s="163"/>
      <c r="E38" s="165" t="s">
        <v>47</v>
      </c>
      <c r="F38" s="165"/>
      <c r="G38" s="165"/>
      <c r="H38" s="7"/>
      <c r="I38" s="7"/>
      <c r="J38" s="7"/>
    </row>
    <row r="39" spans="1:10" ht="17.25">
      <c r="A39" s="11"/>
      <c r="B39" s="7"/>
      <c r="C39" s="7"/>
      <c r="D39" s="11"/>
      <c r="E39" s="7"/>
      <c r="F39" s="7"/>
      <c r="G39" s="7"/>
      <c r="H39" s="7"/>
      <c r="I39" s="7"/>
      <c r="J39" s="7"/>
    </row>
    <row r="40" spans="1:10" ht="17.25">
      <c r="A40" s="11"/>
      <c r="B40" s="7"/>
      <c r="C40" s="7"/>
      <c r="D40" s="11"/>
      <c r="E40" s="7"/>
      <c r="F40" s="7"/>
      <c r="G40" s="7"/>
      <c r="H40" s="7"/>
      <c r="I40" s="7"/>
      <c r="J40" s="7"/>
    </row>
    <row r="41" spans="1:10" ht="17.25">
      <c r="A41" s="11"/>
      <c r="B41" s="11" t="s">
        <v>45</v>
      </c>
      <c r="C41" s="11"/>
      <c r="D41" s="7"/>
      <c r="E41" s="165" t="s">
        <v>134</v>
      </c>
      <c r="F41" s="165"/>
      <c r="G41" s="165"/>
      <c r="H41" s="42"/>
      <c r="I41" s="43"/>
      <c r="J41" s="7"/>
    </row>
    <row r="42" spans="1:10" ht="17.25">
      <c r="A42" s="11"/>
      <c r="B42" s="11"/>
      <c r="C42" s="11"/>
      <c r="D42" s="7"/>
      <c r="E42" s="7"/>
      <c r="F42" s="7"/>
      <c r="G42" s="7"/>
      <c r="H42" s="43"/>
      <c r="I42" s="43"/>
      <c r="J42" s="7"/>
    </row>
    <row r="43" spans="1:10" ht="17.25">
      <c r="A43" s="10"/>
      <c r="B43" s="7"/>
      <c r="C43" s="7"/>
      <c r="D43" s="11"/>
      <c r="E43" s="7"/>
      <c r="F43" s="7"/>
      <c r="G43" s="11"/>
      <c r="H43" s="43"/>
      <c r="I43" s="43"/>
      <c r="J43" s="7"/>
    </row>
    <row r="44" spans="1:10" ht="17.25">
      <c r="A44" s="10"/>
      <c r="B44" s="161" t="s">
        <v>9</v>
      </c>
      <c r="C44" s="161"/>
      <c r="D44" s="161"/>
      <c r="E44" s="7"/>
      <c r="F44" s="7"/>
      <c r="G44" s="12"/>
      <c r="H44" s="43"/>
      <c r="I44" s="43"/>
      <c r="J44" s="7"/>
    </row>
    <row r="45" spans="1:10" ht="17.25">
      <c r="A45" s="10"/>
      <c r="B45" s="161"/>
      <c r="C45" s="161"/>
      <c r="D45" s="161"/>
      <c r="E45" s="7"/>
      <c r="F45" s="7"/>
      <c r="G45" s="7"/>
      <c r="H45" s="7"/>
      <c r="I45" s="7"/>
      <c r="J45" s="7"/>
    </row>
    <row r="46" spans="1:10" ht="17.25">
      <c r="A46" s="7"/>
      <c r="B46" s="161"/>
      <c r="C46" s="161"/>
      <c r="D46" s="161"/>
      <c r="E46" s="11"/>
      <c r="F46" s="11"/>
      <c r="G46" s="11" t="s">
        <v>0</v>
      </c>
      <c r="H46" s="7"/>
      <c r="I46" s="7"/>
      <c r="J46" s="7"/>
    </row>
    <row r="47" spans="1:10" ht="17.25">
      <c r="A47" s="7"/>
      <c r="B47" s="11"/>
      <c r="C47" s="11"/>
      <c r="D47" s="10"/>
      <c r="E47" s="7"/>
      <c r="F47" s="7"/>
      <c r="G47" s="7"/>
      <c r="H47" s="7"/>
      <c r="I47" s="7"/>
      <c r="J47" s="7"/>
    </row>
    <row r="48" spans="1:10" ht="13.5">
      <c r="A48" s="7"/>
      <c r="B48" s="7"/>
      <c r="C48" s="7"/>
      <c r="D48" s="7"/>
      <c r="E48" s="7" t="s">
        <v>10</v>
      </c>
      <c r="F48" s="7"/>
      <c r="G48" s="7"/>
      <c r="H48" s="7"/>
      <c r="I48" s="7"/>
      <c r="J48" s="7"/>
    </row>
    <row r="49" spans="1:10" ht="13.5">
      <c r="A49" s="7"/>
      <c r="B49" s="7"/>
      <c r="C49" s="7"/>
      <c r="D49" s="7"/>
      <c r="E49" s="7"/>
      <c r="F49" s="7"/>
      <c r="G49" s="7"/>
      <c r="H49" s="7"/>
      <c r="I49" s="7"/>
      <c r="J49" s="7"/>
    </row>
  </sheetData>
  <mergeCells count="12">
    <mergeCell ref="D2:G7"/>
    <mergeCell ref="B22:E22"/>
    <mergeCell ref="E38:G38"/>
    <mergeCell ref="B16:F16"/>
    <mergeCell ref="B18:F18"/>
    <mergeCell ref="E41:G41"/>
    <mergeCell ref="B44:D46"/>
    <mergeCell ref="A25:A26"/>
    <mergeCell ref="B25:B26"/>
    <mergeCell ref="D25:D26"/>
    <mergeCell ref="A33:B33"/>
    <mergeCell ref="B38:D38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I56"/>
  <sheetViews>
    <sheetView workbookViewId="0">
      <selection activeCell="H48" sqref="H48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5.42578125" customWidth="1"/>
    <col min="7" max="7" width="17" customWidth="1"/>
  </cols>
  <sheetData>
    <row r="2" spans="1:9">
      <c r="D2" s="170" t="s">
        <v>176</v>
      </c>
      <c r="E2" s="170"/>
      <c r="F2" s="170"/>
      <c r="G2" s="170"/>
    </row>
    <row r="3" spans="1:9">
      <c r="D3" s="170"/>
      <c r="E3" s="170"/>
      <c r="F3" s="170"/>
      <c r="G3" s="170"/>
    </row>
    <row r="4" spans="1:9">
      <c r="D4" s="170"/>
      <c r="E4" s="170"/>
      <c r="F4" s="170"/>
      <c r="G4" s="170"/>
    </row>
    <row r="5" spans="1:9">
      <c r="D5" s="170"/>
      <c r="E5" s="170"/>
      <c r="F5" s="170"/>
      <c r="G5" s="170"/>
    </row>
    <row r="6" spans="1:9">
      <c r="D6" s="170"/>
      <c r="E6" s="170"/>
      <c r="F6" s="170"/>
      <c r="G6" s="170"/>
    </row>
    <row r="7" spans="1:9">
      <c r="D7" s="170"/>
      <c r="E7" s="170"/>
      <c r="F7" s="170"/>
      <c r="G7" s="170"/>
    </row>
    <row r="10" spans="1:9" ht="17.25">
      <c r="A10" s="7"/>
      <c r="B10" s="7"/>
      <c r="C10" s="7"/>
      <c r="D10" s="92"/>
      <c r="E10" s="92"/>
      <c r="F10" s="92"/>
      <c r="G10" s="92"/>
      <c r="H10" s="58"/>
      <c r="I10" s="7"/>
    </row>
    <row r="11" spans="1:9" ht="17.25">
      <c r="A11" s="7"/>
      <c r="B11" s="7"/>
      <c r="C11" s="7"/>
      <c r="D11" s="76"/>
      <c r="E11" s="76"/>
      <c r="F11" s="76"/>
      <c r="G11" s="76"/>
      <c r="H11" s="58"/>
      <c r="I11" s="7"/>
    </row>
    <row r="12" spans="1:9" ht="17.25">
      <c r="A12" s="10"/>
      <c r="B12" s="7"/>
      <c r="C12" s="7"/>
      <c r="D12" s="7"/>
      <c r="E12" s="7"/>
      <c r="F12" s="7"/>
      <c r="G12" s="7"/>
      <c r="H12" s="7"/>
      <c r="I12" s="7"/>
    </row>
    <row r="13" spans="1:9" ht="17.25">
      <c r="A13" s="10"/>
      <c r="B13" s="7"/>
      <c r="C13" s="7"/>
      <c r="D13" s="41" t="s">
        <v>3</v>
      </c>
      <c r="E13" s="41"/>
      <c r="F13" s="41"/>
      <c r="G13" s="41"/>
      <c r="H13" s="7"/>
      <c r="I13" s="7"/>
    </row>
    <row r="14" spans="1:9" ht="13.5">
      <c r="A14" s="7"/>
      <c r="B14" s="7"/>
      <c r="C14" s="7"/>
      <c r="D14" s="7"/>
      <c r="E14" s="7"/>
      <c r="F14" s="7"/>
      <c r="G14" s="7"/>
      <c r="H14" s="7"/>
      <c r="I14" s="7"/>
    </row>
    <row r="15" spans="1:9" ht="17.25">
      <c r="A15" s="12"/>
      <c r="B15" s="145" t="s">
        <v>4</v>
      </c>
      <c r="C15" s="145"/>
      <c r="D15" s="145"/>
      <c r="E15" s="145"/>
      <c r="F15" s="145"/>
      <c r="G15" s="41"/>
      <c r="H15" s="7"/>
      <c r="I15" s="7"/>
    </row>
    <row r="16" spans="1:9" ht="17.25">
      <c r="A16" s="7"/>
      <c r="B16" s="7"/>
      <c r="C16" s="7"/>
      <c r="D16" s="41"/>
      <c r="E16" s="41"/>
      <c r="F16" s="41"/>
      <c r="G16" s="7"/>
      <c r="H16" s="7"/>
      <c r="I16" s="7"/>
    </row>
    <row r="17" spans="1:9" ht="17.25">
      <c r="A17" s="12"/>
      <c r="B17" s="7"/>
      <c r="C17" s="7"/>
      <c r="D17" s="55"/>
      <c r="E17" s="55"/>
      <c r="F17" s="55"/>
      <c r="G17" s="7"/>
      <c r="H17" s="7"/>
      <c r="I17" s="7"/>
    </row>
    <row r="18" spans="1:9" ht="17.25">
      <c r="A18" s="12"/>
      <c r="B18" s="175" t="s">
        <v>135</v>
      </c>
      <c r="C18" s="175"/>
      <c r="D18" s="175"/>
      <c r="E18" s="175"/>
      <c r="F18" s="122"/>
      <c r="G18" s="7"/>
      <c r="H18" s="7"/>
      <c r="I18" s="7"/>
    </row>
    <row r="19" spans="1:9" ht="13.5">
      <c r="A19" s="7"/>
      <c r="B19" s="7"/>
      <c r="C19" s="7"/>
      <c r="D19" s="55"/>
      <c r="E19" s="55"/>
      <c r="F19" s="55"/>
      <c r="G19" s="7"/>
      <c r="H19" s="7"/>
      <c r="I19" s="7"/>
    </row>
    <row r="20" spans="1:9" ht="17.25">
      <c r="A20" s="12"/>
      <c r="B20" s="7"/>
      <c r="C20" s="7"/>
      <c r="D20" s="7"/>
      <c r="E20" s="7"/>
      <c r="F20" s="7"/>
      <c r="G20" s="7"/>
      <c r="H20" s="7"/>
      <c r="I20" s="7"/>
    </row>
    <row r="21" spans="1:9" ht="14.25">
      <c r="A21" s="13"/>
      <c r="B21" s="7"/>
      <c r="C21" s="7"/>
      <c r="D21" s="7"/>
      <c r="E21" s="7"/>
      <c r="F21" s="7"/>
      <c r="G21" s="7"/>
      <c r="H21" s="7"/>
      <c r="I21" s="7"/>
    </row>
    <row r="22" spans="1:9" ht="14.25">
      <c r="A22" s="7"/>
      <c r="B22" s="146" t="s">
        <v>136</v>
      </c>
      <c r="C22" s="146"/>
      <c r="D22" s="146"/>
      <c r="E22" s="146"/>
      <c r="F22" s="14"/>
      <c r="G22" s="7"/>
      <c r="H22" s="7"/>
      <c r="I22" s="7"/>
    </row>
    <row r="23" spans="1:9" ht="14.25">
      <c r="A23" s="15"/>
      <c r="B23" s="7"/>
      <c r="C23" s="7"/>
      <c r="D23" s="7"/>
      <c r="E23" s="7"/>
      <c r="F23" s="7"/>
      <c r="G23" s="7"/>
      <c r="H23" s="7"/>
      <c r="I23" s="7"/>
    </row>
    <row r="24" spans="1:9" ht="18" thickBot="1">
      <c r="A24" s="12"/>
      <c r="B24" s="7"/>
      <c r="C24" s="7"/>
      <c r="D24" s="7"/>
      <c r="E24" s="7"/>
      <c r="F24" s="7"/>
      <c r="G24" s="7"/>
      <c r="H24" s="7"/>
      <c r="I24" s="7"/>
    </row>
    <row r="25" spans="1:9" ht="57" customHeight="1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8</v>
      </c>
      <c r="H25" s="19"/>
      <c r="I25" s="19"/>
    </row>
    <row r="26" spans="1:9" ht="21" customHeight="1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72" t="s">
        <v>42</v>
      </c>
      <c r="H26" s="19"/>
      <c r="I26" s="19"/>
    </row>
    <row r="27" spans="1:9" ht="21" customHeight="1">
      <c r="A27" s="20">
        <v>1</v>
      </c>
      <c r="B27" s="21" t="s">
        <v>11</v>
      </c>
      <c r="C27" s="23">
        <v>110000</v>
      </c>
      <c r="D27" s="22">
        <v>1</v>
      </c>
      <c r="E27" s="23">
        <f>SUM(C27*D27)</f>
        <v>110000</v>
      </c>
      <c r="F27" s="23">
        <f>SUM(E27*10%)</f>
        <v>11000</v>
      </c>
      <c r="G27" s="23">
        <f>SUM(E27*5)+(E27+F27)*7</f>
        <v>1397000</v>
      </c>
      <c r="H27" s="19"/>
      <c r="I27" s="19"/>
    </row>
    <row r="28" spans="1:9" ht="21" customHeight="1">
      <c r="A28" s="20">
        <v>2</v>
      </c>
      <c r="B28" s="21" t="s">
        <v>137</v>
      </c>
      <c r="C28" s="28">
        <v>95000</v>
      </c>
      <c r="D28" s="22">
        <v>1</v>
      </c>
      <c r="E28" s="23">
        <f t="shared" ref="E28:E37" si="0">SUM(C28*D28)</f>
        <v>95000</v>
      </c>
      <c r="F28" s="23">
        <f t="shared" ref="F28:F37" si="1">SUM(E28*10%)</f>
        <v>9500</v>
      </c>
      <c r="G28" s="23">
        <f t="shared" ref="G28:G38" si="2">SUM(E28*5)+(E28+F28)*7</f>
        <v>1206500</v>
      </c>
      <c r="H28" s="19"/>
      <c r="I28" s="19"/>
    </row>
    <row r="29" spans="1:9" ht="21" customHeight="1">
      <c r="A29" s="20">
        <v>3</v>
      </c>
      <c r="B29" s="26" t="s">
        <v>138</v>
      </c>
      <c r="C29" s="28">
        <v>100000</v>
      </c>
      <c r="D29" s="27">
        <v>1</v>
      </c>
      <c r="E29" s="23">
        <f t="shared" si="0"/>
        <v>100000</v>
      </c>
      <c r="F29" s="23">
        <f t="shared" si="1"/>
        <v>10000</v>
      </c>
      <c r="G29" s="23">
        <f t="shared" si="2"/>
        <v>1270000</v>
      </c>
      <c r="H29" s="19"/>
      <c r="I29" s="19"/>
    </row>
    <row r="30" spans="1:9" ht="21" customHeight="1">
      <c r="A30" s="20">
        <v>4</v>
      </c>
      <c r="B30" s="26" t="s">
        <v>139</v>
      </c>
      <c r="C30" s="28">
        <v>95000</v>
      </c>
      <c r="D30" s="27">
        <v>2</v>
      </c>
      <c r="E30" s="23">
        <f t="shared" si="0"/>
        <v>190000</v>
      </c>
      <c r="F30" s="23">
        <f t="shared" si="1"/>
        <v>19000</v>
      </c>
      <c r="G30" s="23">
        <f t="shared" si="2"/>
        <v>2413000</v>
      </c>
      <c r="H30" s="19"/>
      <c r="I30" s="19"/>
    </row>
    <row r="31" spans="1:9" ht="21" customHeight="1">
      <c r="A31" s="20">
        <v>5</v>
      </c>
      <c r="B31" s="26" t="s">
        <v>121</v>
      </c>
      <c r="C31" s="28">
        <v>95000</v>
      </c>
      <c r="D31" s="32">
        <v>1</v>
      </c>
      <c r="E31" s="23">
        <f t="shared" si="0"/>
        <v>95000</v>
      </c>
      <c r="F31" s="23">
        <f t="shared" si="1"/>
        <v>9500</v>
      </c>
      <c r="G31" s="23">
        <f t="shared" si="2"/>
        <v>1206500</v>
      </c>
      <c r="H31" s="19"/>
      <c r="I31" s="19"/>
    </row>
    <row r="32" spans="1:9" ht="21" customHeight="1">
      <c r="A32" s="20">
        <v>6</v>
      </c>
      <c r="B32" s="31" t="s">
        <v>13</v>
      </c>
      <c r="C32" s="28">
        <v>95000</v>
      </c>
      <c r="D32" s="32">
        <v>0.5</v>
      </c>
      <c r="E32" s="23">
        <f t="shared" si="0"/>
        <v>47500</v>
      </c>
      <c r="F32" s="23">
        <f t="shared" si="1"/>
        <v>4750</v>
      </c>
      <c r="G32" s="23">
        <f t="shared" si="2"/>
        <v>603250</v>
      </c>
      <c r="H32" s="19"/>
      <c r="I32" s="19"/>
    </row>
    <row r="33" spans="1:9" ht="21" customHeight="1">
      <c r="A33" s="20">
        <v>7</v>
      </c>
      <c r="B33" s="31" t="s">
        <v>140</v>
      </c>
      <c r="C33" s="28">
        <v>93300</v>
      </c>
      <c r="D33" s="32">
        <v>1</v>
      </c>
      <c r="E33" s="23">
        <f t="shared" si="0"/>
        <v>93300</v>
      </c>
      <c r="F33" s="23">
        <f t="shared" si="1"/>
        <v>9330</v>
      </c>
      <c r="G33" s="23">
        <f t="shared" si="2"/>
        <v>1184910</v>
      </c>
      <c r="H33" s="19"/>
      <c r="I33" s="19"/>
    </row>
    <row r="34" spans="1:9" ht="21" customHeight="1">
      <c r="A34" s="20">
        <v>8</v>
      </c>
      <c r="B34" s="31" t="s">
        <v>141</v>
      </c>
      <c r="C34" s="28">
        <v>93300</v>
      </c>
      <c r="D34" s="27">
        <v>1</v>
      </c>
      <c r="E34" s="23">
        <f t="shared" si="0"/>
        <v>93300</v>
      </c>
      <c r="F34" s="23">
        <f t="shared" si="1"/>
        <v>9330</v>
      </c>
      <c r="G34" s="23">
        <f t="shared" si="2"/>
        <v>1184910</v>
      </c>
      <c r="H34" s="19"/>
      <c r="I34" s="19"/>
    </row>
    <row r="35" spans="1:9" ht="21" customHeight="1">
      <c r="A35" s="20">
        <v>9</v>
      </c>
      <c r="B35" s="31" t="s">
        <v>142</v>
      </c>
      <c r="C35" s="28">
        <v>95000</v>
      </c>
      <c r="D35" s="27">
        <v>1</v>
      </c>
      <c r="E35" s="23">
        <f t="shared" si="0"/>
        <v>95000</v>
      </c>
      <c r="F35" s="23">
        <f t="shared" si="1"/>
        <v>9500</v>
      </c>
      <c r="G35" s="23">
        <f t="shared" si="2"/>
        <v>1206500</v>
      </c>
      <c r="H35" s="19"/>
      <c r="I35" s="19"/>
    </row>
    <row r="36" spans="1:9" ht="21" customHeight="1">
      <c r="A36" s="20">
        <v>10</v>
      </c>
      <c r="B36" s="77" t="s">
        <v>122</v>
      </c>
      <c r="C36" s="28">
        <v>93300</v>
      </c>
      <c r="D36" s="133">
        <v>4</v>
      </c>
      <c r="E36" s="23">
        <f t="shared" si="0"/>
        <v>373200</v>
      </c>
      <c r="F36" s="23">
        <f t="shared" si="1"/>
        <v>37320</v>
      </c>
      <c r="G36" s="23">
        <f t="shared" si="2"/>
        <v>4739640</v>
      </c>
      <c r="H36" s="19"/>
      <c r="I36" s="19"/>
    </row>
    <row r="37" spans="1:9" ht="21" customHeight="1">
      <c r="A37" s="20">
        <v>11</v>
      </c>
      <c r="B37" s="77" t="s">
        <v>143</v>
      </c>
      <c r="C37" s="28">
        <v>100000</v>
      </c>
      <c r="D37" s="133">
        <v>2</v>
      </c>
      <c r="E37" s="23">
        <f t="shared" si="0"/>
        <v>200000</v>
      </c>
      <c r="F37" s="23">
        <f t="shared" si="1"/>
        <v>20000</v>
      </c>
      <c r="G37" s="23">
        <f t="shared" si="2"/>
        <v>2540000</v>
      </c>
      <c r="H37" s="19"/>
      <c r="I37" s="19"/>
    </row>
    <row r="38" spans="1:9" ht="21" customHeight="1" thickBot="1">
      <c r="A38" s="30"/>
      <c r="B38" s="77" t="s">
        <v>37</v>
      </c>
      <c r="C38" s="31"/>
      <c r="D38" s="134"/>
      <c r="E38" s="23">
        <v>30000</v>
      </c>
      <c r="F38" s="23"/>
      <c r="G38" s="23">
        <f t="shared" si="2"/>
        <v>360000</v>
      </c>
      <c r="H38" s="19"/>
      <c r="I38" s="19"/>
    </row>
    <row r="39" spans="1:9" ht="18" thickBot="1">
      <c r="A39" s="171" t="s">
        <v>21</v>
      </c>
      <c r="B39" s="176"/>
      <c r="C39" s="135"/>
      <c r="D39" s="51">
        <f>SUM(D27:D37)</f>
        <v>15.5</v>
      </c>
      <c r="E39" s="136">
        <f>SUM(E27:E38)</f>
        <v>1522300</v>
      </c>
      <c r="F39" s="137">
        <f>SUM(F27:F38)</f>
        <v>149230</v>
      </c>
      <c r="G39" s="124">
        <f>SUM(G27:G38)</f>
        <v>19312210</v>
      </c>
      <c r="H39" s="19"/>
      <c r="I39" s="19"/>
    </row>
    <row r="40" spans="1:9" ht="17.25">
      <c r="A40" s="118"/>
      <c r="B40" s="118"/>
      <c r="C40" s="118"/>
      <c r="D40" s="118"/>
      <c r="E40" s="100"/>
      <c r="F40" s="100"/>
      <c r="G40" s="141"/>
      <c r="H40" s="19"/>
      <c r="I40" s="19"/>
    </row>
    <row r="41" spans="1:9" ht="17.25">
      <c r="A41" s="118"/>
      <c r="B41" s="118"/>
      <c r="C41" s="118"/>
      <c r="D41" s="118"/>
      <c r="E41" s="100"/>
      <c r="F41" s="100"/>
      <c r="G41" s="141"/>
      <c r="H41" s="19"/>
      <c r="I41" s="19"/>
    </row>
    <row r="42" spans="1:9" ht="16.5">
      <c r="A42" s="46"/>
      <c r="B42" s="46"/>
      <c r="C42" s="46"/>
      <c r="D42" s="46"/>
      <c r="E42" s="40"/>
      <c r="F42" s="40"/>
      <c r="G42" s="19"/>
      <c r="H42" s="19"/>
      <c r="I42" s="19"/>
    </row>
    <row r="43" spans="1:9" ht="17.25">
      <c r="A43" s="11"/>
      <c r="B43" s="46"/>
      <c r="C43" s="46"/>
      <c r="D43" s="46"/>
      <c r="E43" s="46"/>
      <c r="F43" s="46"/>
      <c r="G43" s="46"/>
      <c r="H43" s="7"/>
      <c r="I43" s="7"/>
    </row>
    <row r="44" spans="1:9" ht="45.75" customHeight="1">
      <c r="A44" s="11"/>
      <c r="B44" s="162" t="s">
        <v>46</v>
      </c>
      <c r="C44" s="162"/>
      <c r="D44" s="163"/>
      <c r="E44" s="165" t="s">
        <v>47</v>
      </c>
      <c r="F44" s="165"/>
      <c r="G44" s="41"/>
      <c r="H44" s="7"/>
      <c r="I44" s="7"/>
    </row>
    <row r="45" spans="1:9" ht="17.25">
      <c r="A45" s="11"/>
      <c r="B45" s="7"/>
      <c r="C45" s="7"/>
      <c r="D45" s="11"/>
      <c r="E45" s="12"/>
      <c r="F45" s="12"/>
      <c r="G45" s="7"/>
      <c r="H45" s="7"/>
      <c r="I45" s="7"/>
    </row>
    <row r="46" spans="1:9" ht="17.25">
      <c r="A46" s="11"/>
      <c r="B46" s="7"/>
      <c r="C46" s="7"/>
      <c r="D46" s="11"/>
      <c r="E46" s="7"/>
      <c r="F46" s="7"/>
      <c r="G46" s="7"/>
      <c r="H46" s="7"/>
      <c r="I46" s="7"/>
    </row>
    <row r="47" spans="1:9" ht="17.25">
      <c r="A47" s="11"/>
      <c r="B47" s="11" t="s">
        <v>45</v>
      </c>
      <c r="C47" s="11"/>
      <c r="D47" s="7"/>
      <c r="E47" s="145" t="s">
        <v>144</v>
      </c>
      <c r="F47" s="145"/>
      <c r="G47" s="145"/>
      <c r="H47" s="43"/>
      <c r="I47" s="7"/>
    </row>
    <row r="48" spans="1:9" ht="17.25">
      <c r="A48" s="11"/>
      <c r="B48" s="11"/>
      <c r="C48" s="11"/>
      <c r="D48" s="7"/>
      <c r="E48" s="12"/>
      <c r="F48" s="12"/>
      <c r="G48" s="42"/>
      <c r="H48" s="43"/>
      <c r="I48" s="7"/>
    </row>
    <row r="49" spans="1:9" ht="17.25">
      <c r="A49" s="10"/>
      <c r="B49" s="161" t="s">
        <v>9</v>
      </c>
      <c r="C49" s="161"/>
      <c r="D49" s="161"/>
      <c r="E49" s="7"/>
      <c r="F49" s="7"/>
      <c r="G49" s="43"/>
      <c r="H49" s="43"/>
      <c r="I49" s="7"/>
    </row>
    <row r="50" spans="1:9" ht="17.25">
      <c r="A50" s="10"/>
      <c r="B50" s="161"/>
      <c r="C50" s="161"/>
      <c r="D50" s="161"/>
      <c r="E50" s="145"/>
      <c r="F50" s="145"/>
      <c r="G50" s="145"/>
      <c r="H50" s="43"/>
      <c r="I50" s="7"/>
    </row>
    <row r="51" spans="1:9" ht="17.25">
      <c r="A51" s="10"/>
      <c r="B51" s="161"/>
      <c r="C51" s="161"/>
      <c r="D51" s="161"/>
      <c r="E51" s="145" t="s">
        <v>0</v>
      </c>
      <c r="F51" s="145"/>
      <c r="G51" s="145"/>
      <c r="H51" s="7"/>
      <c r="I51" s="7"/>
    </row>
    <row r="52" spans="1:9" ht="17.25">
      <c r="A52" s="7"/>
      <c r="B52" s="11"/>
      <c r="C52" s="11"/>
      <c r="D52" s="10" t="s">
        <v>10</v>
      </c>
      <c r="E52" s="11"/>
      <c r="F52" s="11"/>
      <c r="G52" s="7"/>
      <c r="H52" s="7"/>
      <c r="I52" s="7"/>
    </row>
    <row r="53" spans="1:9" ht="17.25">
      <c r="A53" s="7"/>
      <c r="B53" s="7"/>
      <c r="C53" s="7"/>
      <c r="D53" s="10"/>
      <c r="E53" s="11"/>
      <c r="F53" s="11"/>
      <c r="G53" s="7"/>
      <c r="H53" s="7"/>
      <c r="I53" s="7"/>
    </row>
    <row r="54" spans="1:9" ht="13.5">
      <c r="A54" s="7"/>
      <c r="B54" s="7"/>
      <c r="C54" s="7"/>
      <c r="D54" s="7"/>
      <c r="E54" s="7"/>
      <c r="F54" s="7"/>
      <c r="G54" s="7"/>
      <c r="H54" s="7"/>
      <c r="I54" s="7"/>
    </row>
    <row r="55" spans="1:9" ht="17.25">
      <c r="A55" s="7"/>
      <c r="B55" s="7"/>
      <c r="C55" s="7"/>
      <c r="D55" s="7"/>
      <c r="E55" s="11"/>
      <c r="F55" s="11"/>
      <c r="G55" s="7"/>
      <c r="H55" s="7"/>
      <c r="I55" s="7"/>
    </row>
    <row r="56" spans="1:9" ht="13.5">
      <c r="A56" s="7"/>
      <c r="B56" s="7"/>
      <c r="C56" s="7"/>
      <c r="D56" s="7"/>
      <c r="E56" s="7"/>
      <c r="F56" s="7"/>
      <c r="G56" s="7"/>
      <c r="H56" s="7"/>
      <c r="I56" s="7"/>
    </row>
  </sheetData>
  <mergeCells count="14">
    <mergeCell ref="D2:G7"/>
    <mergeCell ref="B18:E18"/>
    <mergeCell ref="B22:E22"/>
    <mergeCell ref="A25:A26"/>
    <mergeCell ref="B25:B26"/>
    <mergeCell ref="D25:D26"/>
    <mergeCell ref="B15:F15"/>
    <mergeCell ref="A39:B39"/>
    <mergeCell ref="B44:D44"/>
    <mergeCell ref="E47:G47"/>
    <mergeCell ref="B49:D51"/>
    <mergeCell ref="E50:G50"/>
    <mergeCell ref="E51:G51"/>
    <mergeCell ref="E44:F44"/>
  </mergeCells>
  <pageMargins left="0.7" right="0.7" top="0.75" bottom="0.75" header="0.3" footer="0.3"/>
  <pageSetup paperSize="9" scale="7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E45" sqref="E45"/>
    </sheetView>
  </sheetViews>
  <sheetFormatPr defaultRowHeight="12.75"/>
  <cols>
    <col min="2" max="2" width="26.5703125" customWidth="1"/>
    <col min="3" max="3" width="19.42578125" customWidth="1"/>
    <col min="4" max="4" width="17.140625" customWidth="1"/>
    <col min="5" max="5" width="18.5703125" customWidth="1"/>
    <col min="6" max="6" width="23.140625" customWidth="1"/>
    <col min="7" max="7" width="19.28515625" customWidth="1"/>
  </cols>
  <sheetData>
    <row r="2" spans="1:9">
      <c r="D2" s="170" t="s">
        <v>177</v>
      </c>
      <c r="E2" s="170"/>
      <c r="F2" s="170"/>
      <c r="G2" s="170"/>
    </row>
    <row r="3" spans="1:9">
      <c r="D3" s="170"/>
      <c r="E3" s="170"/>
      <c r="F3" s="170"/>
      <c r="G3" s="170"/>
    </row>
    <row r="4" spans="1:9">
      <c r="D4" s="170"/>
      <c r="E4" s="170"/>
      <c r="F4" s="170"/>
      <c r="G4" s="170"/>
    </row>
    <row r="5" spans="1:9">
      <c r="D5" s="170"/>
      <c r="E5" s="170"/>
      <c r="F5" s="170"/>
      <c r="G5" s="170"/>
    </row>
    <row r="6" spans="1:9">
      <c r="D6" s="170"/>
      <c r="E6" s="170"/>
      <c r="F6" s="170"/>
      <c r="G6" s="170"/>
    </row>
    <row r="7" spans="1:9">
      <c r="D7" s="170"/>
      <c r="E7" s="170"/>
      <c r="F7" s="170"/>
      <c r="G7" s="170"/>
    </row>
    <row r="10" spans="1:9" ht="16.5">
      <c r="A10" s="7"/>
      <c r="B10" s="7"/>
      <c r="C10" s="7"/>
      <c r="D10" s="76"/>
      <c r="E10" s="76"/>
      <c r="F10" s="76"/>
      <c r="G10" s="76"/>
      <c r="H10" s="76"/>
      <c r="I10" s="7"/>
    </row>
    <row r="11" spans="1:9" ht="16.5">
      <c r="A11" s="7"/>
      <c r="B11" s="7"/>
      <c r="C11" s="7"/>
      <c r="D11" s="76"/>
      <c r="E11" s="76"/>
      <c r="F11" s="76"/>
      <c r="G11" s="76"/>
      <c r="H11" s="76"/>
      <c r="I11" s="7"/>
    </row>
    <row r="12" spans="1:9" ht="17.25">
      <c r="A12" s="10"/>
      <c r="B12" s="7"/>
      <c r="C12" s="7"/>
      <c r="D12" s="7"/>
      <c r="E12" s="7"/>
      <c r="F12" s="7"/>
      <c r="G12" s="7"/>
      <c r="H12" s="7"/>
      <c r="I12" s="7"/>
    </row>
    <row r="13" spans="1:9" ht="17.25">
      <c r="A13" s="10"/>
      <c r="B13" s="7"/>
      <c r="C13" s="7"/>
      <c r="D13" s="41" t="s">
        <v>3</v>
      </c>
      <c r="E13" s="41"/>
      <c r="F13" s="41"/>
      <c r="G13" s="41"/>
      <c r="H13" s="7"/>
      <c r="I13" s="7"/>
    </row>
    <row r="14" spans="1:9" ht="13.5">
      <c r="A14" s="7"/>
      <c r="B14" s="7"/>
      <c r="C14" s="7"/>
      <c r="D14" s="7"/>
      <c r="E14" s="7"/>
      <c r="F14" s="7"/>
      <c r="G14" s="7"/>
      <c r="H14" s="7"/>
      <c r="I14" s="7"/>
    </row>
    <row r="15" spans="1:9" ht="17.25">
      <c r="A15" s="12"/>
      <c r="B15" s="145" t="s">
        <v>4</v>
      </c>
      <c r="C15" s="145"/>
      <c r="D15" s="145"/>
      <c r="E15" s="145"/>
      <c r="F15" s="145"/>
      <c r="G15" s="41"/>
      <c r="H15" s="7"/>
      <c r="I15" s="7"/>
    </row>
    <row r="16" spans="1:9" ht="17.25">
      <c r="A16" s="7"/>
      <c r="B16" s="7"/>
      <c r="C16" s="7"/>
      <c r="D16" s="41"/>
      <c r="E16" s="41"/>
      <c r="F16" s="41"/>
      <c r="G16" s="7"/>
      <c r="H16" s="7"/>
      <c r="I16" s="7"/>
    </row>
    <row r="17" spans="1:9" ht="17.25">
      <c r="A17" s="12"/>
      <c r="B17" s="7"/>
      <c r="C17" s="7"/>
      <c r="D17" s="55"/>
      <c r="E17" s="55"/>
      <c r="F17" s="55"/>
      <c r="G17" s="7"/>
      <c r="H17" s="7"/>
      <c r="I17" s="7"/>
    </row>
    <row r="18" spans="1:9" ht="17.25">
      <c r="A18" s="12"/>
      <c r="B18" s="175" t="s">
        <v>145</v>
      </c>
      <c r="C18" s="175"/>
      <c r="D18" s="175"/>
      <c r="E18" s="175"/>
      <c r="F18" s="122"/>
      <c r="G18" s="7"/>
      <c r="H18" s="7"/>
      <c r="I18" s="7"/>
    </row>
    <row r="19" spans="1:9" ht="13.5">
      <c r="A19" s="7"/>
      <c r="B19" s="7"/>
      <c r="C19" s="7"/>
      <c r="D19" s="55"/>
      <c r="E19" s="55"/>
      <c r="F19" s="55"/>
      <c r="G19" s="7"/>
      <c r="H19" s="7"/>
      <c r="I19" s="7"/>
    </row>
    <row r="20" spans="1:9" ht="17.25">
      <c r="A20" s="12"/>
      <c r="B20" s="7"/>
      <c r="C20" s="7"/>
      <c r="D20" s="7"/>
      <c r="E20" s="7"/>
      <c r="F20" s="7"/>
      <c r="G20" s="7"/>
      <c r="H20" s="7"/>
      <c r="I20" s="7"/>
    </row>
    <row r="21" spans="1:9" ht="14.25">
      <c r="A21" s="13"/>
      <c r="B21" s="7"/>
      <c r="C21" s="7"/>
      <c r="D21" s="7"/>
      <c r="E21" s="7"/>
      <c r="F21" s="7"/>
      <c r="G21" s="7"/>
      <c r="H21" s="7"/>
      <c r="I21" s="7"/>
    </row>
    <row r="22" spans="1:9" ht="14.25">
      <c r="A22" s="7"/>
      <c r="B22" s="146" t="s">
        <v>146</v>
      </c>
      <c r="C22" s="146"/>
      <c r="D22" s="146"/>
      <c r="E22" s="146"/>
      <c r="F22" s="14"/>
      <c r="G22" s="7"/>
      <c r="H22" s="7"/>
      <c r="I22" s="7"/>
    </row>
    <row r="23" spans="1:9" ht="14.25">
      <c r="A23" s="15"/>
      <c r="B23" s="7"/>
      <c r="C23" s="7"/>
      <c r="D23" s="7"/>
      <c r="E23" s="7"/>
      <c r="F23" s="7"/>
      <c r="G23" s="7"/>
      <c r="H23" s="7"/>
      <c r="I23" s="7"/>
    </row>
    <row r="24" spans="1:9" ht="18" thickBot="1">
      <c r="A24" s="12"/>
      <c r="B24" s="7"/>
      <c r="C24" s="7"/>
      <c r="D24" s="7"/>
      <c r="E24" s="7"/>
      <c r="F24" s="7"/>
      <c r="G24" s="7"/>
      <c r="H24" s="7"/>
      <c r="I24" s="7"/>
    </row>
    <row r="25" spans="1:9" ht="52.5" customHeight="1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147</v>
      </c>
      <c r="H25" s="19"/>
      <c r="I25" s="19"/>
    </row>
    <row r="26" spans="1:9" ht="20.25" customHeight="1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72" t="s">
        <v>42</v>
      </c>
      <c r="H26" s="19"/>
      <c r="I26" s="19"/>
    </row>
    <row r="27" spans="1:9" ht="18.75" customHeight="1">
      <c r="A27" s="20">
        <v>1</v>
      </c>
      <c r="B27" s="21" t="s">
        <v>11</v>
      </c>
      <c r="C27" s="23">
        <v>110000</v>
      </c>
      <c r="D27" s="22">
        <v>1</v>
      </c>
      <c r="E27" s="23">
        <f t="shared" ref="E27:E32" si="0">SUM(C27*D27)</f>
        <v>110000</v>
      </c>
      <c r="F27" s="23">
        <f t="shared" ref="F27:F32" si="1">SUM(E27*10%)</f>
        <v>11000</v>
      </c>
      <c r="G27" s="23">
        <f t="shared" ref="G27:G32" si="2">SUM(E27*5)+(E27+F27)*7</f>
        <v>1397000</v>
      </c>
      <c r="H27" s="19"/>
      <c r="I27" s="19"/>
    </row>
    <row r="28" spans="1:9" ht="18.75" customHeight="1">
      <c r="A28" s="25">
        <v>2</v>
      </c>
      <c r="B28" s="138" t="s">
        <v>148</v>
      </c>
      <c r="C28" s="28">
        <v>100000</v>
      </c>
      <c r="D28" s="133">
        <v>1</v>
      </c>
      <c r="E28" s="23">
        <f t="shared" si="0"/>
        <v>100000</v>
      </c>
      <c r="F28" s="23">
        <f t="shared" si="1"/>
        <v>10000</v>
      </c>
      <c r="G28" s="23">
        <f t="shared" si="2"/>
        <v>1270000</v>
      </c>
      <c r="H28" s="19"/>
      <c r="I28" s="19"/>
    </row>
    <row r="29" spans="1:9" ht="18.75" customHeight="1">
      <c r="A29" s="25">
        <v>3</v>
      </c>
      <c r="B29" s="138" t="s">
        <v>149</v>
      </c>
      <c r="C29" s="28">
        <v>93300</v>
      </c>
      <c r="D29" s="133">
        <v>2</v>
      </c>
      <c r="E29" s="23">
        <f t="shared" si="0"/>
        <v>186600</v>
      </c>
      <c r="F29" s="23">
        <f t="shared" si="1"/>
        <v>18660</v>
      </c>
      <c r="G29" s="23">
        <f t="shared" si="2"/>
        <v>2369820</v>
      </c>
      <c r="H29" s="19"/>
      <c r="I29" s="19"/>
    </row>
    <row r="30" spans="1:9" ht="18.75" customHeight="1">
      <c r="A30" s="20">
        <v>4</v>
      </c>
      <c r="B30" s="138" t="s">
        <v>13</v>
      </c>
      <c r="C30" s="28">
        <v>95000</v>
      </c>
      <c r="D30" s="133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19"/>
      <c r="I30" s="19"/>
    </row>
    <row r="31" spans="1:9" ht="18.75" customHeight="1">
      <c r="A31" s="25">
        <v>5</v>
      </c>
      <c r="B31" s="138" t="s">
        <v>150</v>
      </c>
      <c r="C31" s="28">
        <v>93300</v>
      </c>
      <c r="D31" s="133">
        <v>16</v>
      </c>
      <c r="E31" s="23">
        <f t="shared" si="0"/>
        <v>1492800</v>
      </c>
      <c r="F31" s="23">
        <f t="shared" si="1"/>
        <v>149280</v>
      </c>
      <c r="G31" s="23">
        <f t="shared" si="2"/>
        <v>18958560</v>
      </c>
      <c r="H31" s="19"/>
      <c r="I31" s="19"/>
    </row>
    <row r="32" spans="1:9" ht="18.75" customHeight="1" thickBot="1">
      <c r="A32" s="25">
        <v>6</v>
      </c>
      <c r="B32" s="77" t="s">
        <v>151</v>
      </c>
      <c r="C32" s="28">
        <v>93300</v>
      </c>
      <c r="D32" s="139">
        <v>5</v>
      </c>
      <c r="E32" s="23">
        <f t="shared" si="0"/>
        <v>466500</v>
      </c>
      <c r="F32" s="23">
        <f t="shared" si="1"/>
        <v>46650</v>
      </c>
      <c r="G32" s="23">
        <f t="shared" si="2"/>
        <v>5924550</v>
      </c>
      <c r="H32" s="19"/>
      <c r="I32" s="19"/>
    </row>
    <row r="33" spans="1:9" ht="18" thickBot="1">
      <c r="A33" s="171" t="s">
        <v>21</v>
      </c>
      <c r="B33" s="176"/>
      <c r="C33" s="128"/>
      <c r="D33" s="91">
        <f>SUM(D27:D32)</f>
        <v>26</v>
      </c>
      <c r="E33" s="123">
        <f>SUM(E27:E32)</f>
        <v>2450900</v>
      </c>
      <c r="F33" s="123">
        <f>SUM(F27:F32)</f>
        <v>245090</v>
      </c>
      <c r="G33" s="124">
        <f>SUM(G27:G32)</f>
        <v>31126430</v>
      </c>
      <c r="H33" s="19"/>
      <c r="I33" s="19"/>
    </row>
    <row r="34" spans="1:9" ht="17.25">
      <c r="A34" s="118"/>
      <c r="B34" s="118"/>
      <c r="C34" s="24"/>
      <c r="D34" s="118"/>
      <c r="E34" s="100"/>
      <c r="F34" s="100"/>
      <c r="G34" s="141"/>
      <c r="H34" s="19"/>
      <c r="I34" s="19"/>
    </row>
    <row r="35" spans="1:9" ht="17.25">
      <c r="A35" s="118"/>
      <c r="B35" s="118"/>
      <c r="C35" s="24"/>
      <c r="D35" s="118"/>
      <c r="E35" s="100"/>
      <c r="F35" s="100"/>
      <c r="G35" s="141"/>
      <c r="H35" s="19"/>
      <c r="I35" s="19"/>
    </row>
    <row r="36" spans="1:9" ht="16.5">
      <c r="A36" s="46"/>
      <c r="B36" s="46"/>
      <c r="C36" s="24"/>
      <c r="D36" s="46"/>
      <c r="E36" s="46"/>
      <c r="F36" s="46"/>
      <c r="G36" s="19"/>
      <c r="H36" s="19"/>
      <c r="I36" s="19"/>
    </row>
    <row r="37" spans="1:9" ht="17.25">
      <c r="A37" s="11"/>
      <c r="B37" s="7"/>
      <c r="C37" s="7"/>
      <c r="D37" s="7"/>
      <c r="E37" s="7"/>
      <c r="F37" s="7"/>
      <c r="G37" s="7"/>
      <c r="H37" s="7"/>
      <c r="I37" s="7"/>
    </row>
    <row r="38" spans="1:9" ht="44.25" customHeight="1">
      <c r="A38" s="11"/>
      <c r="B38" s="162" t="s">
        <v>46</v>
      </c>
      <c r="C38" s="162"/>
      <c r="D38" s="163"/>
      <c r="E38" s="165" t="s">
        <v>47</v>
      </c>
      <c r="F38" s="165"/>
      <c r="G38" s="165"/>
      <c r="H38" s="7"/>
      <c r="I38" s="7"/>
    </row>
    <row r="39" spans="1:9" ht="17.25">
      <c r="A39" s="11"/>
      <c r="B39" s="7"/>
      <c r="C39" s="7"/>
      <c r="D39" s="11"/>
      <c r="E39" s="11"/>
      <c r="F39" s="11"/>
      <c r="G39" s="7"/>
      <c r="H39" s="7"/>
      <c r="I39" s="7"/>
    </row>
    <row r="40" spans="1:9" ht="17.25">
      <c r="A40" s="11"/>
      <c r="B40" s="7"/>
      <c r="C40" s="7"/>
      <c r="D40" s="11"/>
      <c r="E40" s="11"/>
      <c r="F40" s="11"/>
      <c r="G40" s="7"/>
      <c r="H40" s="7"/>
      <c r="I40" s="7"/>
    </row>
    <row r="41" spans="1:9" ht="17.25">
      <c r="A41" s="11"/>
      <c r="B41" s="11" t="s">
        <v>45</v>
      </c>
      <c r="C41" s="11"/>
      <c r="D41" s="7"/>
      <c r="E41" s="7"/>
      <c r="F41" s="7"/>
      <c r="G41" s="12" t="s">
        <v>152</v>
      </c>
      <c r="H41" s="43"/>
      <c r="I41" s="7"/>
    </row>
    <row r="42" spans="1:9" ht="17.25">
      <c r="A42" s="11"/>
      <c r="B42" s="11"/>
      <c r="C42" s="11"/>
      <c r="D42" s="7"/>
      <c r="E42" s="7"/>
      <c r="F42" s="7"/>
      <c r="G42" s="42"/>
      <c r="H42" s="43"/>
      <c r="I42" s="7"/>
    </row>
    <row r="43" spans="1:9" ht="17.25">
      <c r="A43" s="11"/>
      <c r="B43" s="7"/>
      <c r="C43" s="7"/>
      <c r="D43" s="11"/>
      <c r="E43" s="11"/>
      <c r="F43" s="11"/>
      <c r="G43" s="43"/>
      <c r="H43" s="43"/>
      <c r="I43" s="7"/>
    </row>
    <row r="44" spans="1:9" ht="17.25">
      <c r="A44" s="10"/>
      <c r="B44" s="161" t="s">
        <v>9</v>
      </c>
      <c r="C44" s="161"/>
      <c r="D44" s="161"/>
      <c r="E44" s="90"/>
      <c r="F44" s="90"/>
      <c r="G44" s="43"/>
      <c r="H44" s="43"/>
      <c r="I44" s="7"/>
    </row>
    <row r="45" spans="1:9" ht="17.25">
      <c r="A45" s="10"/>
      <c r="B45" s="161"/>
      <c r="C45" s="161"/>
      <c r="D45" s="161"/>
      <c r="E45" s="90"/>
      <c r="F45" s="90"/>
      <c r="G45" s="12" t="s">
        <v>0</v>
      </c>
      <c r="H45" s="43"/>
      <c r="I45" s="7"/>
    </row>
    <row r="46" spans="1:9" ht="17.25">
      <c r="A46" s="10"/>
      <c r="B46" s="161"/>
      <c r="C46" s="161"/>
      <c r="D46" s="161"/>
      <c r="E46" s="90"/>
      <c r="F46" s="90"/>
      <c r="G46" s="7"/>
      <c r="H46" s="7"/>
      <c r="I46" s="7"/>
    </row>
    <row r="47" spans="1:9" ht="17.25">
      <c r="A47" s="7"/>
      <c r="B47" s="11"/>
      <c r="C47" s="11"/>
      <c r="D47" s="10"/>
      <c r="E47" s="10"/>
      <c r="F47" s="10"/>
      <c r="G47" s="7"/>
      <c r="H47" s="7"/>
      <c r="I47" s="7"/>
    </row>
    <row r="48" spans="1:9" ht="17.25">
      <c r="A48" s="7"/>
      <c r="B48" s="7"/>
      <c r="C48" s="7"/>
      <c r="D48" s="10"/>
      <c r="E48" s="10" t="s">
        <v>10</v>
      </c>
      <c r="F48" s="10"/>
      <c r="G48" s="7"/>
      <c r="H48" s="7"/>
      <c r="I48" s="7"/>
    </row>
    <row r="49" spans="1:9" ht="13.5">
      <c r="A49" s="7"/>
      <c r="B49" s="7"/>
      <c r="C49" s="7"/>
      <c r="D49" s="7"/>
      <c r="E49" s="7"/>
      <c r="F49" s="7"/>
      <c r="G49" s="7"/>
      <c r="H49" s="7"/>
      <c r="I49" s="7"/>
    </row>
    <row r="50" spans="1:9" ht="13.5">
      <c r="A50" s="7"/>
      <c r="B50" s="7"/>
      <c r="C50" s="7"/>
      <c r="D50" s="7"/>
      <c r="E50" s="7"/>
      <c r="F50" s="7"/>
      <c r="G50" s="7"/>
      <c r="H50" s="7"/>
      <c r="I50" s="7"/>
    </row>
  </sheetData>
  <mergeCells count="11">
    <mergeCell ref="B44:D46"/>
    <mergeCell ref="D2:G7"/>
    <mergeCell ref="B18:E18"/>
    <mergeCell ref="B22:E22"/>
    <mergeCell ref="A25:A26"/>
    <mergeCell ref="B25:B26"/>
    <mergeCell ref="B15:F15"/>
    <mergeCell ref="D25:D26"/>
    <mergeCell ref="A33:B33"/>
    <mergeCell ref="B38:D38"/>
    <mergeCell ref="E38:G38"/>
  </mergeCells>
  <pageMargins left="0.7" right="0.7" top="0.75" bottom="0.75" header="0.3" footer="0.3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56"/>
  <sheetViews>
    <sheetView topLeftCell="A34" workbookViewId="0">
      <selection activeCell="E51" sqref="E51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6" width="18.140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 ht="12.75" customHeight="1">
      <c r="D2" s="148" t="s">
        <v>156</v>
      </c>
      <c r="E2" s="148"/>
      <c r="F2" s="148"/>
      <c r="G2" s="148"/>
    </row>
    <row r="3" spans="1:15" ht="12.75" customHeight="1">
      <c r="D3" s="148"/>
      <c r="E3" s="148"/>
      <c r="F3" s="148"/>
      <c r="G3" s="148"/>
    </row>
    <row r="4" spans="1:15" ht="12.75" customHeight="1">
      <c r="D4" s="148"/>
      <c r="E4" s="148"/>
      <c r="F4" s="148"/>
      <c r="G4" s="148"/>
    </row>
    <row r="5" spans="1:15" ht="12.75" customHeight="1">
      <c r="D5" s="148"/>
      <c r="E5" s="148"/>
      <c r="F5" s="148"/>
      <c r="G5" s="148"/>
    </row>
    <row r="6" spans="1:15" ht="12.75" customHeight="1">
      <c r="D6" s="148"/>
      <c r="E6" s="148"/>
      <c r="F6" s="148"/>
      <c r="G6" s="148"/>
    </row>
    <row r="7" spans="1:15" ht="12.75" customHeight="1">
      <c r="D7" s="148"/>
      <c r="E7" s="148"/>
      <c r="F7" s="148"/>
      <c r="G7" s="148"/>
    </row>
    <row r="8" spans="1:15" ht="15.75" customHeight="1">
      <c r="D8" s="148"/>
      <c r="E8" s="148"/>
      <c r="F8" s="148"/>
      <c r="G8" s="148"/>
    </row>
    <row r="10" spans="1:15" ht="12.75" customHeight="1">
      <c r="A10" s="7"/>
      <c r="B10" s="7"/>
      <c r="C10" s="7"/>
      <c r="D10" s="76"/>
      <c r="E10" s="76"/>
      <c r="F10" s="76"/>
      <c r="G10" s="76"/>
      <c r="H10" s="41"/>
      <c r="I10" s="41"/>
      <c r="J10" s="43"/>
      <c r="K10" s="43"/>
      <c r="L10" s="43"/>
      <c r="M10" s="43"/>
      <c r="N10" s="153"/>
      <c r="O10" s="153"/>
    </row>
    <row r="11" spans="1:15" ht="17.25">
      <c r="A11" s="10"/>
      <c r="B11" s="7"/>
      <c r="C11" s="7"/>
      <c r="D11" s="7"/>
      <c r="E11" s="7"/>
      <c r="F11" s="7"/>
      <c r="G11" s="7"/>
      <c r="H11" s="11"/>
      <c r="I11" s="7"/>
      <c r="J11" s="54"/>
      <c r="K11" s="43"/>
      <c r="L11" s="43"/>
      <c r="M11" s="43"/>
      <c r="N11" s="153"/>
      <c r="O11" s="153"/>
    </row>
    <row r="12" spans="1:15" ht="17.25">
      <c r="A12" s="10"/>
      <c r="B12" s="7"/>
      <c r="C12" s="7"/>
      <c r="D12" s="7"/>
      <c r="E12" s="7"/>
      <c r="F12" s="7"/>
      <c r="G12" s="7"/>
      <c r="H12" s="7"/>
      <c r="I12" s="7"/>
      <c r="J12" s="54"/>
      <c r="K12" s="43"/>
      <c r="L12" s="43"/>
      <c r="M12" s="43"/>
      <c r="N12" s="43"/>
      <c r="O12" s="43"/>
    </row>
    <row r="13" spans="1:15" ht="15.75" customHeight="1">
      <c r="A13" s="7"/>
      <c r="B13" s="7"/>
      <c r="C13" s="7"/>
      <c r="D13" s="41" t="s">
        <v>3</v>
      </c>
      <c r="E13" s="41"/>
      <c r="F13" s="41"/>
      <c r="G13" s="41"/>
      <c r="H13" s="7"/>
      <c r="I13" s="7"/>
      <c r="J13" s="43"/>
      <c r="K13" s="43"/>
      <c r="L13" s="154"/>
      <c r="M13" s="154"/>
      <c r="N13" s="154"/>
      <c r="O13" s="43"/>
    </row>
    <row r="14" spans="1:15" ht="17.25">
      <c r="A14" s="12"/>
      <c r="B14" s="7"/>
      <c r="C14" s="7"/>
      <c r="D14" s="7"/>
      <c r="E14" s="7"/>
      <c r="F14" s="7"/>
      <c r="G14" s="7"/>
      <c r="H14" s="7"/>
      <c r="I14" s="7"/>
      <c r="J14" s="59"/>
      <c r="K14" s="43"/>
      <c r="L14" s="43"/>
      <c r="M14" s="43"/>
      <c r="N14" s="43"/>
      <c r="O14" s="43"/>
    </row>
    <row r="15" spans="1:15" ht="17.25">
      <c r="A15" s="7"/>
      <c r="B15" s="145" t="s">
        <v>4</v>
      </c>
      <c r="C15" s="145"/>
      <c r="D15" s="145"/>
      <c r="E15" s="145"/>
      <c r="F15" s="145"/>
      <c r="G15" s="145"/>
      <c r="H15" s="145"/>
      <c r="I15" s="7"/>
      <c r="J15" s="43"/>
      <c r="K15" s="154"/>
      <c r="L15" s="154"/>
      <c r="M15" s="154"/>
      <c r="N15" s="154"/>
      <c r="O15" s="154"/>
    </row>
    <row r="16" spans="1:15" ht="17.25">
      <c r="A16" s="7"/>
      <c r="B16" s="7"/>
      <c r="C16" s="7"/>
      <c r="D16" s="12"/>
      <c r="E16" s="12"/>
      <c r="F16" s="12"/>
      <c r="G16" s="7"/>
      <c r="H16" s="7"/>
      <c r="I16" s="7"/>
      <c r="J16" s="59"/>
      <c r="K16" s="43"/>
      <c r="L16" s="43"/>
      <c r="M16" s="43"/>
      <c r="N16" s="43"/>
      <c r="O16" s="43"/>
    </row>
    <row r="17" spans="1:15" ht="17.25">
      <c r="A17" s="12"/>
      <c r="B17" s="147" t="s">
        <v>54</v>
      </c>
      <c r="C17" s="147"/>
      <c r="D17" s="147"/>
      <c r="E17" s="147"/>
      <c r="F17" s="147"/>
      <c r="G17" s="147"/>
      <c r="H17" s="7"/>
      <c r="I17" s="7"/>
      <c r="J17" s="59"/>
      <c r="K17" s="155"/>
      <c r="L17" s="155"/>
      <c r="M17" s="155"/>
      <c r="N17" s="155"/>
      <c r="O17" s="155"/>
    </row>
    <row r="18" spans="1:15" ht="19.5">
      <c r="A18" s="12"/>
      <c r="B18" s="7"/>
      <c r="C18" s="7"/>
      <c r="D18" s="93"/>
      <c r="E18" s="93"/>
      <c r="F18" s="93"/>
      <c r="G18" s="7"/>
      <c r="H18" s="7"/>
      <c r="I18" s="7"/>
      <c r="J18" s="43"/>
      <c r="K18" s="43"/>
      <c r="L18" s="43"/>
      <c r="M18" s="43"/>
      <c r="N18" s="43"/>
      <c r="O18" s="43"/>
    </row>
    <row r="19" spans="1:15" ht="19.5">
      <c r="A19" s="7"/>
      <c r="B19" s="7"/>
      <c r="C19" s="7"/>
      <c r="D19" s="93"/>
      <c r="E19" s="93"/>
      <c r="F19" s="93"/>
      <c r="G19" s="7"/>
      <c r="H19" s="7"/>
      <c r="I19" s="7"/>
      <c r="J19" s="60"/>
      <c r="K19" s="43"/>
      <c r="L19" s="43"/>
      <c r="M19" s="43"/>
      <c r="N19" s="43"/>
      <c r="O19" s="43"/>
    </row>
    <row r="20" spans="1:15" ht="14.25">
      <c r="A20" s="13"/>
      <c r="B20" s="7"/>
      <c r="C20" s="7"/>
      <c r="D20" s="7"/>
      <c r="E20" s="7"/>
      <c r="F20" s="7"/>
      <c r="G20" s="7"/>
      <c r="H20" s="7"/>
      <c r="I20" s="7"/>
      <c r="J20" s="43"/>
      <c r="K20" s="156"/>
      <c r="L20" s="156"/>
      <c r="M20" s="61"/>
      <c r="N20" s="43"/>
      <c r="O20" s="43"/>
    </row>
    <row r="21" spans="1:15" ht="14.25">
      <c r="A21" s="7"/>
      <c r="B21" s="146" t="s">
        <v>40</v>
      </c>
      <c r="C21" s="146"/>
      <c r="D21" s="146"/>
      <c r="E21" s="14"/>
      <c r="F21" s="14"/>
      <c r="G21" s="7"/>
      <c r="H21" s="7"/>
      <c r="I21" s="7"/>
      <c r="J21" s="62"/>
      <c r="K21" s="43"/>
      <c r="L21" s="43"/>
      <c r="M21" s="43"/>
      <c r="N21" s="43"/>
      <c r="O21" s="43"/>
    </row>
    <row r="22" spans="1:15" ht="17.25">
      <c r="A22" s="15"/>
      <c r="B22" s="7"/>
      <c r="C22" s="7"/>
      <c r="D22" s="43"/>
      <c r="E22" s="43"/>
      <c r="F22" s="43"/>
      <c r="G22" s="7"/>
      <c r="H22" s="7"/>
      <c r="I22" s="7"/>
      <c r="J22" s="59"/>
      <c r="K22" s="43"/>
      <c r="L22" s="43"/>
      <c r="M22" s="43"/>
      <c r="N22" s="43"/>
      <c r="O22" s="43"/>
    </row>
    <row r="23" spans="1:15" s="6" customFormat="1" ht="45" customHeight="1" thickBot="1">
      <c r="A23" s="12"/>
      <c r="B23" s="7"/>
      <c r="C23" s="7"/>
      <c r="D23" s="7"/>
      <c r="E23" s="7"/>
      <c r="F23" s="7"/>
      <c r="G23" s="7"/>
      <c r="H23" s="7"/>
      <c r="I23" s="7"/>
      <c r="J23" s="157"/>
      <c r="K23" s="157"/>
      <c r="L23" s="157"/>
      <c r="M23" s="18"/>
      <c r="N23" s="63"/>
      <c r="O23" s="18"/>
    </row>
    <row r="24" spans="1:15" s="6" customFormat="1" ht="17.25" customHeight="1">
      <c r="A24" s="151" t="s">
        <v>6</v>
      </c>
      <c r="B24" s="151" t="s">
        <v>7</v>
      </c>
      <c r="C24" s="74" t="s">
        <v>44</v>
      </c>
      <c r="D24" s="151" t="s">
        <v>43</v>
      </c>
      <c r="E24" s="16" t="s">
        <v>35</v>
      </c>
      <c r="F24" s="16" t="s">
        <v>53</v>
      </c>
      <c r="G24" s="17" t="s">
        <v>8</v>
      </c>
      <c r="H24" s="18"/>
      <c r="I24" s="19"/>
      <c r="J24" s="157"/>
      <c r="K24" s="157"/>
      <c r="L24" s="157"/>
      <c r="M24" s="64"/>
      <c r="N24" s="64"/>
      <c r="O24" s="18"/>
    </row>
    <row r="25" spans="1:15" s="6" customFormat="1" ht="17.25" thickBot="1">
      <c r="A25" s="152"/>
      <c r="B25" s="152"/>
      <c r="C25" s="75" t="s">
        <v>42</v>
      </c>
      <c r="D25" s="152"/>
      <c r="E25" s="57" t="s">
        <v>42</v>
      </c>
      <c r="F25" s="57" t="s">
        <v>42</v>
      </c>
      <c r="G25" s="72" t="s">
        <v>42</v>
      </c>
      <c r="H25" s="18"/>
      <c r="I25" s="19"/>
      <c r="J25" s="65"/>
      <c r="K25" s="47"/>
      <c r="L25" s="66"/>
      <c r="M25" s="24"/>
      <c r="N25" s="24"/>
      <c r="O25" s="24"/>
    </row>
    <row r="26" spans="1:15" s="6" customFormat="1" ht="15.75" customHeight="1">
      <c r="A26" s="20">
        <v>1</v>
      </c>
      <c r="B26" s="21" t="s">
        <v>11</v>
      </c>
      <c r="C26" s="23">
        <v>110000</v>
      </c>
      <c r="D26" s="22">
        <v>1</v>
      </c>
      <c r="E26" s="23">
        <f>SUM(C26*D26)</f>
        <v>110000</v>
      </c>
      <c r="F26" s="23">
        <f>SUM(E26*10%)</f>
        <v>11000</v>
      </c>
      <c r="G26" s="23">
        <f>SUM(E26*5)+(E26+F26)*7</f>
        <v>1397000</v>
      </c>
      <c r="H26" s="24"/>
      <c r="I26" s="19"/>
      <c r="J26" s="65"/>
      <c r="K26" s="47"/>
      <c r="L26" s="66"/>
      <c r="M26" s="24"/>
      <c r="N26" s="24"/>
      <c r="O26" s="24"/>
    </row>
    <row r="27" spans="1:15" s="6" customFormat="1" ht="16.5" customHeight="1">
      <c r="A27" s="25">
        <v>2</v>
      </c>
      <c r="B27" s="26" t="s">
        <v>12</v>
      </c>
      <c r="C27" s="28">
        <v>100000</v>
      </c>
      <c r="D27" s="27">
        <v>1</v>
      </c>
      <c r="E27" s="23">
        <f t="shared" ref="E27:E33" si="0">SUM(C27*D27)</f>
        <v>100000</v>
      </c>
      <c r="F27" s="23">
        <f t="shared" ref="F27:F33" si="1">SUM(E27*10%)</f>
        <v>10000</v>
      </c>
      <c r="G27" s="23">
        <f t="shared" ref="G27:G34" si="2">SUM(E27*5)+(E27+F27)*7</f>
        <v>1270000</v>
      </c>
      <c r="H27" s="24"/>
      <c r="I27" s="19"/>
      <c r="J27" s="65"/>
      <c r="K27" s="47"/>
      <c r="L27" s="66"/>
      <c r="M27" s="24"/>
      <c r="N27" s="24"/>
      <c r="O27" s="24"/>
    </row>
    <row r="28" spans="1:15" s="6" customFormat="1" ht="18.75" customHeight="1">
      <c r="A28" s="20">
        <v>3</v>
      </c>
      <c r="B28" s="26" t="s">
        <v>13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24"/>
      <c r="I28" s="19"/>
      <c r="J28" s="65"/>
      <c r="K28" s="47"/>
      <c r="L28" s="66"/>
      <c r="M28" s="24"/>
      <c r="N28" s="24"/>
      <c r="O28" s="24"/>
    </row>
    <row r="29" spans="1:15" s="6" customFormat="1" ht="18" customHeight="1">
      <c r="A29" s="25">
        <v>4</v>
      </c>
      <c r="B29" s="26" t="s">
        <v>19</v>
      </c>
      <c r="C29" s="28">
        <v>93300</v>
      </c>
      <c r="D29" s="27">
        <v>1</v>
      </c>
      <c r="E29" s="23">
        <f t="shared" si="0"/>
        <v>93300</v>
      </c>
      <c r="F29" s="23">
        <f t="shared" si="1"/>
        <v>9330</v>
      </c>
      <c r="G29" s="23">
        <f t="shared" si="2"/>
        <v>1184910</v>
      </c>
      <c r="H29" s="24"/>
      <c r="I29" s="19"/>
      <c r="J29" s="65"/>
      <c r="K29" s="47"/>
      <c r="L29" s="66"/>
      <c r="M29" s="24"/>
      <c r="N29" s="24"/>
      <c r="O29" s="24"/>
    </row>
    <row r="30" spans="1:15" s="6" customFormat="1" ht="17.25" customHeight="1">
      <c r="A30" s="20">
        <v>5</v>
      </c>
      <c r="B30" s="26" t="s">
        <v>18</v>
      </c>
      <c r="C30" s="28">
        <v>93300</v>
      </c>
      <c r="D30" s="27">
        <v>1</v>
      </c>
      <c r="E30" s="23">
        <f t="shared" si="0"/>
        <v>93300</v>
      </c>
      <c r="F30" s="23">
        <f t="shared" si="1"/>
        <v>9330</v>
      </c>
      <c r="G30" s="23">
        <f t="shared" si="2"/>
        <v>1184910</v>
      </c>
      <c r="H30" s="24"/>
      <c r="I30" s="19"/>
      <c r="J30" s="65"/>
      <c r="K30" s="47"/>
      <c r="L30" s="66"/>
      <c r="M30" s="24"/>
      <c r="N30" s="24"/>
      <c r="O30" s="24"/>
    </row>
    <row r="31" spans="1:15" s="6" customFormat="1" ht="15.75" customHeight="1">
      <c r="A31" s="25">
        <v>6</v>
      </c>
      <c r="B31" s="26" t="s">
        <v>38</v>
      </c>
      <c r="C31" s="28">
        <v>95000</v>
      </c>
      <c r="D31" s="94">
        <v>1.88</v>
      </c>
      <c r="E31" s="23">
        <f t="shared" si="0"/>
        <v>178600</v>
      </c>
      <c r="F31" s="23">
        <f t="shared" si="1"/>
        <v>17860</v>
      </c>
      <c r="G31" s="23">
        <f t="shared" si="2"/>
        <v>2268220</v>
      </c>
      <c r="H31" s="24"/>
      <c r="I31" s="19"/>
      <c r="J31" s="65"/>
      <c r="K31" s="47"/>
      <c r="L31" s="66"/>
      <c r="M31" s="24"/>
      <c r="N31" s="24"/>
      <c r="O31" s="24"/>
    </row>
    <row r="32" spans="1:15" s="6" customFormat="1" ht="15.75" customHeight="1">
      <c r="A32" s="20">
        <v>7</v>
      </c>
      <c r="B32" s="26" t="s">
        <v>27</v>
      </c>
      <c r="C32" s="28">
        <v>95000</v>
      </c>
      <c r="D32" s="95">
        <v>25.75</v>
      </c>
      <c r="E32" s="23">
        <f t="shared" si="0"/>
        <v>2446250</v>
      </c>
      <c r="F32" s="23">
        <f t="shared" si="1"/>
        <v>244625</v>
      </c>
      <c r="G32" s="23">
        <f t="shared" si="2"/>
        <v>31067375</v>
      </c>
      <c r="H32" s="24"/>
      <c r="I32" s="19"/>
      <c r="J32" s="65"/>
      <c r="K32" s="47"/>
      <c r="L32" s="66"/>
      <c r="M32" s="24"/>
      <c r="N32" s="24"/>
      <c r="O32" s="24"/>
    </row>
    <row r="33" spans="1:15" s="6" customFormat="1" ht="16.5">
      <c r="A33" s="25">
        <v>8</v>
      </c>
      <c r="B33" s="31" t="s">
        <v>28</v>
      </c>
      <c r="C33" s="28">
        <v>93300</v>
      </c>
      <c r="D33" s="96">
        <v>1</v>
      </c>
      <c r="E33" s="23">
        <f t="shared" si="0"/>
        <v>93300</v>
      </c>
      <c r="F33" s="23">
        <f t="shared" si="1"/>
        <v>9330</v>
      </c>
      <c r="G33" s="23">
        <f t="shared" si="2"/>
        <v>1184910</v>
      </c>
      <c r="H33" s="24"/>
      <c r="I33" s="19"/>
      <c r="J33" s="65"/>
      <c r="K33" s="47"/>
      <c r="L33" s="66"/>
      <c r="M33" s="24"/>
      <c r="N33" s="24"/>
      <c r="O33" s="24"/>
    </row>
    <row r="34" spans="1:15" s="6" customFormat="1" ht="17.25" customHeight="1">
      <c r="A34" s="30"/>
      <c r="B34" s="31" t="s">
        <v>37</v>
      </c>
      <c r="C34" s="28"/>
      <c r="D34" s="95"/>
      <c r="E34" s="33">
        <v>25000</v>
      </c>
      <c r="F34" s="23"/>
      <c r="G34" s="23">
        <f t="shared" si="2"/>
        <v>300000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7.25" customHeight="1">
      <c r="A35" s="25"/>
      <c r="B35" s="26"/>
      <c r="C35" s="26"/>
      <c r="D35" s="44"/>
      <c r="E35" s="28"/>
      <c r="F35" s="28"/>
      <c r="G35" s="97">
        <f>SUM(G26:G34)</f>
        <v>41063825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8.75" customHeight="1" thickBot="1">
      <c r="A36" s="30"/>
      <c r="B36" s="36" t="s">
        <v>20</v>
      </c>
      <c r="C36" s="36"/>
      <c r="D36" s="95"/>
      <c r="E36" s="33"/>
      <c r="F36" s="33"/>
      <c r="G36" s="34">
        <v>4357400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8.75" customHeight="1" thickBot="1">
      <c r="A37" s="166" t="s">
        <v>21</v>
      </c>
      <c r="B37" s="167"/>
      <c r="C37" s="89"/>
      <c r="D37" s="98">
        <f>SUM(D26:D33)</f>
        <v>33.630000000000003</v>
      </c>
      <c r="E37" s="39">
        <f>SUM(E26:E34)</f>
        <v>3234750</v>
      </c>
      <c r="F37" s="39">
        <f>SUM(F26:F36)</f>
        <v>320975</v>
      </c>
      <c r="G37" s="39">
        <f>SUM(G35-G36)</f>
        <v>36706425</v>
      </c>
      <c r="H37" s="40"/>
      <c r="I37" s="19"/>
      <c r="J37" s="65"/>
      <c r="K37" s="47"/>
      <c r="L37" s="66"/>
      <c r="M37" s="24"/>
      <c r="N37" s="24"/>
      <c r="O37" s="24"/>
    </row>
    <row r="38" spans="1:15" s="6" customFormat="1" ht="18.75" customHeight="1">
      <c r="A38" s="46"/>
      <c r="B38" s="46"/>
      <c r="C38" s="46"/>
      <c r="D38" s="46"/>
      <c r="E38" s="40"/>
      <c r="F38" s="40"/>
      <c r="G38" s="40"/>
      <c r="H38" s="40"/>
      <c r="I38" s="19"/>
      <c r="J38" s="65"/>
      <c r="K38" s="47"/>
      <c r="L38" s="66"/>
      <c r="M38" s="24"/>
      <c r="N38" s="24"/>
      <c r="O38" s="24"/>
    </row>
    <row r="39" spans="1:15" s="6" customFormat="1" ht="18.75" customHeight="1">
      <c r="A39" s="46"/>
      <c r="B39" s="46"/>
      <c r="C39" s="46"/>
      <c r="D39" s="46"/>
      <c r="E39" s="40"/>
      <c r="F39" s="40"/>
      <c r="G39" s="40"/>
      <c r="H39" s="40"/>
      <c r="I39" s="19"/>
      <c r="J39" s="65"/>
      <c r="K39" s="47"/>
      <c r="L39" s="66"/>
      <c r="M39" s="24"/>
      <c r="N39" s="24"/>
      <c r="O39" s="24"/>
    </row>
    <row r="40" spans="1:15" s="6" customFormat="1" ht="18.75" customHeight="1">
      <c r="A40" s="46"/>
      <c r="B40" s="46"/>
      <c r="C40" s="46"/>
      <c r="D40" s="46"/>
      <c r="E40" s="40"/>
      <c r="F40" s="40"/>
      <c r="G40" s="40"/>
      <c r="H40" s="40"/>
      <c r="I40" s="19"/>
      <c r="J40" s="65"/>
      <c r="K40" s="47"/>
      <c r="L40" s="66"/>
      <c r="M40" s="24"/>
      <c r="N40" s="24"/>
      <c r="O40" s="24"/>
    </row>
    <row r="41" spans="1:15" s="6" customFormat="1" ht="17.25" customHeight="1">
      <c r="A41" s="11"/>
      <c r="B41" s="48"/>
      <c r="C41" s="48"/>
      <c r="D41" s="48"/>
      <c r="E41" s="48"/>
      <c r="F41" s="48"/>
      <c r="G41" s="48"/>
      <c r="H41" s="7"/>
      <c r="I41" s="7"/>
      <c r="J41" s="65"/>
      <c r="K41" s="47"/>
      <c r="L41" s="66"/>
      <c r="M41" s="24"/>
      <c r="N41" s="24"/>
      <c r="O41" s="24"/>
    </row>
    <row r="42" spans="1:15" s="6" customFormat="1" ht="36" customHeight="1">
      <c r="A42" s="11"/>
      <c r="B42" s="162" t="s">
        <v>46</v>
      </c>
      <c r="C42" s="162"/>
      <c r="D42" s="163"/>
      <c r="E42" s="165" t="s">
        <v>47</v>
      </c>
      <c r="F42" s="165"/>
      <c r="G42" s="165"/>
      <c r="H42" s="145"/>
      <c r="I42" s="145"/>
      <c r="J42" s="65"/>
      <c r="K42" s="47"/>
      <c r="L42" s="66"/>
      <c r="M42" s="24"/>
      <c r="N42" s="24"/>
      <c r="O42" s="24"/>
    </row>
    <row r="43" spans="1:15" s="6" customFormat="1" ht="17.25" customHeight="1">
      <c r="A43" s="11"/>
      <c r="B43" s="7"/>
      <c r="C43" s="7"/>
      <c r="D43" s="11"/>
      <c r="E43" s="7"/>
      <c r="F43" s="7"/>
      <c r="G43" s="7"/>
      <c r="H43" s="7"/>
      <c r="I43" s="7"/>
      <c r="J43" s="65"/>
      <c r="K43" s="47"/>
      <c r="L43" s="66"/>
      <c r="M43" s="24"/>
      <c r="N43" s="24"/>
      <c r="O43" s="24"/>
    </row>
    <row r="44" spans="1:15" s="6" customFormat="1" ht="21.75" customHeight="1">
      <c r="A44" s="11"/>
      <c r="B44" s="7"/>
      <c r="C44" s="7"/>
      <c r="D44" s="11"/>
      <c r="E44" s="7"/>
      <c r="F44" s="7"/>
      <c r="G44" s="7"/>
      <c r="H44" s="7"/>
      <c r="I44" s="7"/>
      <c r="J44" s="160"/>
      <c r="K44" s="160"/>
      <c r="L44" s="46"/>
      <c r="M44" s="40"/>
      <c r="N44" s="40"/>
      <c r="O44" s="40"/>
    </row>
    <row r="45" spans="1:15" ht="17.25">
      <c r="A45" s="11"/>
      <c r="B45" s="11" t="s">
        <v>11</v>
      </c>
      <c r="C45" s="11"/>
      <c r="D45" s="7"/>
      <c r="E45" s="165" t="s">
        <v>55</v>
      </c>
      <c r="F45" s="165"/>
      <c r="G45" s="165"/>
      <c r="H45" s="145"/>
      <c r="I45" s="145"/>
      <c r="J45" s="42"/>
      <c r="K45" s="43"/>
      <c r="L45" s="43"/>
      <c r="M45" s="43"/>
      <c r="N45" s="42"/>
      <c r="O45" s="42"/>
    </row>
    <row r="46" spans="1:15" ht="17.25">
      <c r="A46" s="11"/>
      <c r="B46" s="11"/>
      <c r="C46" s="11"/>
      <c r="D46" s="7"/>
      <c r="E46" s="7"/>
      <c r="F46" s="7"/>
      <c r="G46" s="12"/>
      <c r="H46" s="12"/>
      <c r="I46" s="12"/>
      <c r="J46" s="42"/>
      <c r="K46" s="43"/>
      <c r="L46" s="43"/>
      <c r="M46" s="43"/>
      <c r="N46" s="43"/>
      <c r="O46" s="43"/>
    </row>
    <row r="47" spans="1:15" ht="42" customHeight="1">
      <c r="A47" s="11"/>
      <c r="B47" s="7"/>
      <c r="C47" s="7"/>
      <c r="D47" s="11"/>
      <c r="E47" s="7"/>
      <c r="F47" s="7"/>
      <c r="G47" s="43"/>
      <c r="H47" s="7"/>
      <c r="I47" s="43"/>
      <c r="J47" s="42"/>
      <c r="K47" s="158"/>
      <c r="L47" s="159"/>
      <c r="M47" s="67"/>
      <c r="N47" s="68"/>
      <c r="O47" s="68"/>
    </row>
    <row r="48" spans="1:15" ht="17.25">
      <c r="A48" s="10"/>
      <c r="B48" s="161" t="s">
        <v>9</v>
      </c>
      <c r="C48" s="161"/>
      <c r="D48" s="161"/>
      <c r="E48" s="7"/>
      <c r="F48" s="7"/>
      <c r="G48" s="41" t="s">
        <v>0</v>
      </c>
      <c r="H48" s="7"/>
      <c r="I48" s="43"/>
      <c r="J48" s="42"/>
      <c r="K48" s="43"/>
      <c r="L48" s="42"/>
      <c r="M48" s="42"/>
      <c r="N48" s="43"/>
      <c r="O48" s="43"/>
    </row>
    <row r="49" spans="1:15" ht="17.25">
      <c r="A49" s="10"/>
      <c r="B49" s="161"/>
      <c r="C49" s="161"/>
      <c r="D49" s="161"/>
      <c r="E49" s="7"/>
      <c r="F49" s="7"/>
      <c r="G49" s="12"/>
      <c r="H49" s="145"/>
      <c r="I49" s="145"/>
      <c r="J49" s="42"/>
      <c r="K49" s="43"/>
      <c r="L49" s="42"/>
      <c r="M49" s="42"/>
      <c r="N49" s="43"/>
      <c r="O49" s="43"/>
    </row>
    <row r="50" spans="1:15" ht="17.25">
      <c r="A50" s="10"/>
      <c r="B50" s="161"/>
      <c r="C50" s="161"/>
      <c r="D50" s="161"/>
      <c r="E50" s="7"/>
      <c r="F50" s="7"/>
      <c r="G50" s="7"/>
      <c r="H50" s="7"/>
      <c r="I50" s="7"/>
      <c r="J50" s="42"/>
      <c r="K50" s="42"/>
      <c r="L50" s="43"/>
      <c r="M50" s="43"/>
      <c r="N50" s="68"/>
      <c r="O50" s="68"/>
    </row>
    <row r="51" spans="1:15" ht="17.25">
      <c r="A51" s="7"/>
      <c r="B51" s="11"/>
      <c r="C51" s="11"/>
      <c r="D51" s="10"/>
      <c r="E51" s="7"/>
      <c r="F51" s="7"/>
      <c r="G51" s="7"/>
      <c r="H51" s="7"/>
      <c r="I51" s="7"/>
      <c r="J51" s="42"/>
      <c r="K51" s="42"/>
      <c r="L51" s="43"/>
      <c r="M51" s="43"/>
      <c r="N51" s="68"/>
      <c r="O51" s="68"/>
    </row>
    <row r="52" spans="1:15" ht="17.25" customHeight="1">
      <c r="A52" s="7"/>
      <c r="B52" s="7"/>
      <c r="C52" s="7"/>
      <c r="D52" s="7"/>
      <c r="E52" s="7"/>
      <c r="F52" s="7"/>
      <c r="G52" s="7"/>
      <c r="H52" s="7"/>
      <c r="I52" s="7"/>
      <c r="J52" s="54"/>
      <c r="K52" s="164"/>
      <c r="L52" s="164"/>
      <c r="M52" s="43"/>
      <c r="N52" s="43"/>
      <c r="O52" s="43"/>
    </row>
    <row r="53" spans="1:15" ht="17.25">
      <c r="A53" s="7"/>
      <c r="B53" s="7"/>
      <c r="C53" s="7"/>
      <c r="D53" s="7"/>
      <c r="E53" s="7"/>
      <c r="F53" s="7"/>
      <c r="G53" s="7"/>
      <c r="H53" s="7"/>
      <c r="I53" s="7"/>
      <c r="J53" s="54"/>
      <c r="K53" s="164"/>
      <c r="L53" s="164"/>
      <c r="M53" s="43"/>
      <c r="N53" s="68"/>
      <c r="O53" s="68"/>
    </row>
    <row r="54" spans="1:15" ht="33.75" customHeight="1">
      <c r="J54" s="54"/>
      <c r="K54" s="164"/>
      <c r="L54" s="164"/>
      <c r="M54" s="54"/>
      <c r="N54" s="43"/>
      <c r="O54" s="43"/>
    </row>
    <row r="55" spans="1:15" ht="17.25">
      <c r="A55" s="7"/>
      <c r="B55" s="11"/>
      <c r="C55" s="11"/>
      <c r="D55" s="10"/>
      <c r="E55" s="7" t="s">
        <v>10</v>
      </c>
      <c r="F55" s="7"/>
      <c r="G55" s="11"/>
      <c r="H55" s="7"/>
      <c r="I55" s="7"/>
      <c r="J55" s="43"/>
      <c r="K55" s="42"/>
      <c r="L55" s="54"/>
      <c r="M55" s="42"/>
      <c r="N55" s="42"/>
      <c r="O55" s="43"/>
    </row>
    <row r="56" spans="1:15" ht="17.25">
      <c r="A56" s="7"/>
      <c r="B56" s="7"/>
      <c r="C56" s="7"/>
      <c r="D56" s="10"/>
      <c r="E56" s="10"/>
      <c r="F56" s="10"/>
      <c r="G56" s="7"/>
      <c r="H56" s="7"/>
      <c r="I56" s="7"/>
    </row>
  </sheetData>
  <mergeCells count="26">
    <mergeCell ref="B17:G17"/>
    <mergeCell ref="B21:D21"/>
    <mergeCell ref="H42:I42"/>
    <mergeCell ref="D2:G8"/>
    <mergeCell ref="N10:O11"/>
    <mergeCell ref="L13:N13"/>
    <mergeCell ref="B15:H15"/>
    <mergeCell ref="K15:O15"/>
    <mergeCell ref="K47:L47"/>
    <mergeCell ref="K52:L54"/>
    <mergeCell ref="K17:O17"/>
    <mergeCell ref="K20:L20"/>
    <mergeCell ref="J23:J24"/>
    <mergeCell ref="K23:K24"/>
    <mergeCell ref="L23:L24"/>
    <mergeCell ref="J44:K44"/>
    <mergeCell ref="E45:G45"/>
    <mergeCell ref="H45:I45"/>
    <mergeCell ref="B48:D50"/>
    <mergeCell ref="H49:I49"/>
    <mergeCell ref="A24:A25"/>
    <mergeCell ref="B24:B25"/>
    <mergeCell ref="D24:D25"/>
    <mergeCell ref="A37:B37"/>
    <mergeCell ref="B42:D42"/>
    <mergeCell ref="E42:G42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8" min="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O51"/>
  <sheetViews>
    <sheetView topLeftCell="A28" workbookViewId="0">
      <selection activeCell="G18" sqref="G18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6" width="18.140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>
      <c r="D2" s="148" t="s">
        <v>155</v>
      </c>
      <c r="E2" s="148"/>
      <c r="F2" s="148"/>
      <c r="G2" s="148"/>
    </row>
    <row r="3" spans="1:15">
      <c r="D3" s="148"/>
      <c r="E3" s="148"/>
      <c r="F3" s="148"/>
      <c r="G3" s="148"/>
    </row>
    <row r="4" spans="1:15">
      <c r="D4" s="148"/>
      <c r="E4" s="148"/>
      <c r="F4" s="148"/>
      <c r="G4" s="148"/>
    </row>
    <row r="5" spans="1:15">
      <c r="D5" s="148"/>
      <c r="E5" s="148"/>
      <c r="F5" s="148"/>
      <c r="G5" s="148"/>
    </row>
    <row r="6" spans="1:15">
      <c r="D6" s="148"/>
      <c r="E6" s="148"/>
      <c r="F6" s="148"/>
      <c r="G6" s="148"/>
    </row>
    <row r="7" spans="1:15">
      <c r="D7" s="148"/>
      <c r="E7" s="148"/>
      <c r="F7" s="148"/>
      <c r="G7" s="148"/>
    </row>
    <row r="8" spans="1:15" ht="15.75" customHeight="1">
      <c r="D8" s="148"/>
      <c r="E8" s="148"/>
      <c r="F8" s="148"/>
      <c r="G8" s="148"/>
    </row>
    <row r="10" spans="1:15" ht="12.75" customHeight="1">
      <c r="A10" s="7"/>
      <c r="B10" s="7"/>
      <c r="C10" s="7"/>
      <c r="D10" s="76"/>
      <c r="E10" s="76"/>
      <c r="F10" s="76"/>
      <c r="G10" s="76"/>
      <c r="H10" s="76"/>
      <c r="I10" s="41"/>
      <c r="J10" s="43"/>
      <c r="K10" s="43"/>
      <c r="L10" s="43"/>
      <c r="M10" s="43"/>
      <c r="N10" s="153"/>
      <c r="O10" s="153"/>
    </row>
    <row r="11" spans="1:15" ht="17.25">
      <c r="A11" s="10"/>
      <c r="B11" s="7"/>
      <c r="C11" s="7"/>
      <c r="D11" s="7"/>
      <c r="E11" s="76"/>
      <c r="F11" s="76"/>
      <c r="G11" s="76"/>
      <c r="H11" s="76"/>
      <c r="I11" s="7"/>
      <c r="J11" s="54"/>
      <c r="K11" s="43"/>
      <c r="L11" s="43"/>
      <c r="M11" s="43"/>
      <c r="N11" s="153"/>
      <c r="O11" s="153"/>
    </row>
    <row r="12" spans="1:15" ht="17.25">
      <c r="A12" s="10"/>
      <c r="B12" s="7"/>
      <c r="C12" s="7"/>
      <c r="D12" s="7"/>
      <c r="E12" s="7"/>
      <c r="F12" s="7"/>
      <c r="G12" s="7"/>
      <c r="H12" s="7"/>
      <c r="I12" s="7"/>
      <c r="J12" s="54"/>
      <c r="K12" s="43"/>
      <c r="L12" s="43"/>
      <c r="M12" s="43"/>
      <c r="N12" s="43"/>
      <c r="O12" s="43"/>
    </row>
    <row r="13" spans="1:15" ht="15.75" customHeight="1">
      <c r="A13" s="7"/>
      <c r="B13" s="7"/>
      <c r="C13" s="7"/>
      <c r="D13" s="41" t="s">
        <v>3</v>
      </c>
      <c r="E13" s="41"/>
      <c r="F13" s="41"/>
      <c r="G13" s="41"/>
      <c r="H13" s="7"/>
      <c r="I13" s="7"/>
      <c r="J13" s="43"/>
      <c r="K13" s="43"/>
      <c r="L13" s="154"/>
      <c r="M13" s="154"/>
      <c r="N13" s="154"/>
      <c r="O13" s="43"/>
    </row>
    <row r="14" spans="1:15" ht="17.25">
      <c r="A14" s="12"/>
      <c r="B14" s="7"/>
      <c r="C14" s="7"/>
      <c r="D14" s="7"/>
      <c r="E14" s="7"/>
      <c r="F14" s="7"/>
      <c r="G14" s="7"/>
      <c r="H14" s="7"/>
      <c r="I14" s="7"/>
      <c r="J14" s="59"/>
      <c r="K14" s="43"/>
      <c r="L14" s="43"/>
      <c r="M14" s="43"/>
      <c r="N14" s="43"/>
      <c r="O14" s="43"/>
    </row>
    <row r="15" spans="1:15" ht="17.25">
      <c r="A15" s="7"/>
      <c r="B15" s="145" t="s">
        <v>4</v>
      </c>
      <c r="C15" s="145"/>
      <c r="D15" s="145"/>
      <c r="E15" s="145"/>
      <c r="F15" s="145"/>
      <c r="G15" s="145"/>
      <c r="H15" s="145"/>
      <c r="I15" s="7"/>
      <c r="J15" s="43"/>
      <c r="K15" s="154"/>
      <c r="L15" s="154"/>
      <c r="M15" s="154"/>
      <c r="N15" s="154"/>
      <c r="O15" s="154"/>
    </row>
    <row r="16" spans="1:15" ht="17.25">
      <c r="A16" s="12"/>
      <c r="B16" s="7"/>
      <c r="C16" s="7"/>
      <c r="D16" s="7"/>
      <c r="E16" s="7"/>
      <c r="F16" s="7"/>
      <c r="G16" s="7"/>
      <c r="H16" s="7"/>
      <c r="I16" s="7"/>
      <c r="J16" s="59"/>
      <c r="K16" s="43"/>
      <c r="L16" s="43"/>
      <c r="M16" s="43"/>
      <c r="N16" s="43"/>
      <c r="O16" s="43"/>
    </row>
    <row r="17" spans="1:15" ht="17.25">
      <c r="A17" s="12"/>
      <c r="B17" s="147" t="s">
        <v>23</v>
      </c>
      <c r="C17" s="147"/>
      <c r="D17" s="147"/>
      <c r="E17" s="147"/>
      <c r="F17" s="147"/>
      <c r="G17" s="147"/>
      <c r="H17" s="147"/>
      <c r="I17" s="7"/>
      <c r="J17" s="59"/>
      <c r="K17" s="155"/>
      <c r="L17" s="155"/>
      <c r="M17" s="155"/>
      <c r="N17" s="155"/>
      <c r="O17" s="155"/>
    </row>
    <row r="18" spans="1:15" ht="13.5">
      <c r="A18" s="7"/>
      <c r="B18" s="7"/>
      <c r="C18" s="7"/>
      <c r="D18" s="7"/>
      <c r="E18" s="7"/>
      <c r="F18" s="7"/>
      <c r="G18" s="7"/>
      <c r="H18" s="7"/>
      <c r="I18" s="7"/>
      <c r="J18" s="43"/>
      <c r="K18" s="43"/>
      <c r="L18" s="43"/>
      <c r="M18" s="43"/>
      <c r="N18" s="43"/>
      <c r="O18" s="43"/>
    </row>
    <row r="19" spans="1:15" ht="14.25">
      <c r="A19" s="13"/>
      <c r="B19" s="7"/>
      <c r="C19" s="7"/>
      <c r="D19" s="7"/>
      <c r="E19" s="7"/>
      <c r="F19" s="7"/>
      <c r="G19" s="7"/>
      <c r="H19" s="7"/>
      <c r="I19" s="7"/>
      <c r="J19" s="60"/>
      <c r="K19" s="43"/>
      <c r="L19" s="43"/>
      <c r="M19" s="43"/>
      <c r="N19" s="43"/>
      <c r="O19" s="43"/>
    </row>
    <row r="20" spans="1:15" ht="14.25">
      <c r="A20" s="7"/>
      <c r="B20" s="7"/>
      <c r="C20" s="7"/>
      <c r="D20" s="7"/>
      <c r="E20" s="7"/>
      <c r="F20" s="7"/>
      <c r="G20" s="7"/>
      <c r="H20" s="7"/>
      <c r="I20" s="7"/>
      <c r="J20" s="43"/>
      <c r="K20" s="156"/>
      <c r="L20" s="156"/>
      <c r="M20" s="61"/>
      <c r="N20" s="43"/>
      <c r="O20" s="43"/>
    </row>
    <row r="21" spans="1:15" ht="14.25">
      <c r="A21" s="15"/>
      <c r="B21" s="146" t="s">
        <v>40</v>
      </c>
      <c r="C21" s="146"/>
      <c r="D21" s="146"/>
      <c r="E21" s="146"/>
      <c r="F21" s="14"/>
      <c r="G21" s="7"/>
      <c r="H21" s="7"/>
      <c r="I21" s="7"/>
      <c r="J21" s="62"/>
      <c r="K21" s="43"/>
      <c r="L21" s="43"/>
      <c r="M21" s="43"/>
      <c r="N21" s="43"/>
      <c r="O21" s="43"/>
    </row>
    <row r="22" spans="1:15" ht="18" thickBot="1">
      <c r="A22" s="12"/>
      <c r="B22" s="7"/>
      <c r="C22" s="7"/>
      <c r="D22" s="7"/>
      <c r="E22" s="7"/>
      <c r="F22" s="7"/>
      <c r="G22" s="7"/>
      <c r="H22" s="7"/>
      <c r="I22" s="7"/>
      <c r="J22" s="59"/>
      <c r="K22" s="43"/>
      <c r="L22" s="43"/>
      <c r="M22" s="43"/>
      <c r="N22" s="43"/>
      <c r="O22" s="43"/>
    </row>
    <row r="23" spans="1:15" s="6" customFormat="1" ht="45" customHeight="1">
      <c r="A23" s="151" t="s">
        <v>6</v>
      </c>
      <c r="B23" s="151" t="s">
        <v>7</v>
      </c>
      <c r="C23" s="74" t="s">
        <v>44</v>
      </c>
      <c r="D23" s="151" t="s">
        <v>43</v>
      </c>
      <c r="E23" s="16" t="s">
        <v>35</v>
      </c>
      <c r="F23" s="16" t="s">
        <v>53</v>
      </c>
      <c r="G23" s="17" t="s">
        <v>8</v>
      </c>
      <c r="H23" s="18"/>
      <c r="I23" s="19"/>
      <c r="J23" s="157"/>
      <c r="K23" s="157"/>
      <c r="L23" s="157"/>
      <c r="M23" s="18"/>
      <c r="N23" s="63"/>
      <c r="O23" s="18"/>
    </row>
    <row r="24" spans="1:15" s="6" customFormat="1" ht="17.25" customHeight="1" thickBot="1">
      <c r="A24" s="152"/>
      <c r="B24" s="152"/>
      <c r="C24" s="75" t="s">
        <v>42</v>
      </c>
      <c r="D24" s="152"/>
      <c r="E24" s="57" t="s">
        <v>42</v>
      </c>
      <c r="F24" s="57" t="s">
        <v>42</v>
      </c>
      <c r="G24" s="72" t="s">
        <v>42</v>
      </c>
      <c r="H24" s="18"/>
      <c r="I24" s="19"/>
      <c r="J24" s="157"/>
      <c r="K24" s="157"/>
      <c r="L24" s="157"/>
      <c r="M24" s="64"/>
      <c r="N24" s="64"/>
      <c r="O24" s="18"/>
    </row>
    <row r="25" spans="1:15" s="6" customFormat="1" ht="16.5">
      <c r="A25" s="20">
        <v>1</v>
      </c>
      <c r="B25" s="21" t="s">
        <v>11</v>
      </c>
      <c r="C25" s="23">
        <v>110000</v>
      </c>
      <c r="D25" s="22">
        <v>1</v>
      </c>
      <c r="E25" s="23">
        <f>SUM(C25*D25)</f>
        <v>110000</v>
      </c>
      <c r="F25" s="23">
        <f>SUM(E25*10%)</f>
        <v>11000</v>
      </c>
      <c r="G25" s="23">
        <f>SUM(E25*5)+((E25+F25)*7)</f>
        <v>1397000</v>
      </c>
      <c r="H25" s="24"/>
      <c r="I25" s="19"/>
      <c r="J25" s="65"/>
      <c r="K25" s="47"/>
      <c r="L25" s="66"/>
      <c r="M25" s="24"/>
      <c r="N25" s="24"/>
      <c r="O25" s="24"/>
    </row>
    <row r="26" spans="1:15" s="6" customFormat="1" ht="15.75" customHeight="1">
      <c r="A26" s="25">
        <v>2</v>
      </c>
      <c r="B26" s="26" t="s">
        <v>12</v>
      </c>
      <c r="C26" s="28">
        <v>100000</v>
      </c>
      <c r="D26" s="27">
        <v>1</v>
      </c>
      <c r="E26" s="23">
        <f t="shared" ref="E26:E35" si="0">SUM(C26*D26)</f>
        <v>100000</v>
      </c>
      <c r="F26" s="23">
        <f t="shared" ref="F26:F35" si="1">SUM(E26*10%)</f>
        <v>10000</v>
      </c>
      <c r="G26" s="23">
        <f t="shared" ref="G26:G35" si="2">SUM(E26*5)+((E26+F26)*7)</f>
        <v>1270000</v>
      </c>
      <c r="H26" s="24"/>
      <c r="I26" s="19"/>
      <c r="J26" s="65"/>
      <c r="K26" s="47"/>
      <c r="L26" s="66"/>
      <c r="M26" s="24"/>
      <c r="N26" s="24"/>
      <c r="O26" s="24"/>
    </row>
    <row r="27" spans="1:15" s="6" customFormat="1" ht="16.5" customHeight="1">
      <c r="A27" s="20">
        <v>3</v>
      </c>
      <c r="B27" s="26" t="s">
        <v>13</v>
      </c>
      <c r="C27" s="28">
        <v>95000</v>
      </c>
      <c r="D27" s="27">
        <v>1</v>
      </c>
      <c r="E27" s="23">
        <f t="shared" si="0"/>
        <v>95000</v>
      </c>
      <c r="F27" s="23">
        <f t="shared" si="1"/>
        <v>9500</v>
      </c>
      <c r="G27" s="23">
        <f t="shared" si="2"/>
        <v>1206500</v>
      </c>
      <c r="H27" s="24"/>
      <c r="I27" s="19"/>
      <c r="J27" s="65"/>
      <c r="K27" s="47"/>
      <c r="L27" s="66"/>
      <c r="M27" s="24"/>
      <c r="N27" s="24"/>
      <c r="O27" s="24"/>
    </row>
    <row r="28" spans="1:15" s="6" customFormat="1" ht="18.75" customHeight="1">
      <c r="A28" s="25">
        <v>4</v>
      </c>
      <c r="B28" s="26" t="s">
        <v>2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24"/>
      <c r="I28" s="19"/>
      <c r="J28" s="65"/>
      <c r="K28" s="47"/>
      <c r="L28" s="66"/>
      <c r="M28" s="24"/>
      <c r="N28" s="24"/>
      <c r="O28" s="24"/>
    </row>
    <row r="29" spans="1:15" s="6" customFormat="1" ht="18" customHeight="1">
      <c r="A29" s="20">
        <v>5</v>
      </c>
      <c r="B29" s="26" t="s">
        <v>27</v>
      </c>
      <c r="C29" s="28">
        <v>95000</v>
      </c>
      <c r="D29" s="27">
        <v>29.45</v>
      </c>
      <c r="E29" s="23">
        <f t="shared" si="0"/>
        <v>2797750</v>
      </c>
      <c r="F29" s="23">
        <f t="shared" si="1"/>
        <v>279775</v>
      </c>
      <c r="G29" s="23">
        <f t="shared" si="2"/>
        <v>35531425</v>
      </c>
      <c r="H29" s="24"/>
      <c r="I29" s="19"/>
      <c r="J29" s="65"/>
      <c r="K29" s="47"/>
      <c r="L29" s="66"/>
      <c r="M29" s="24"/>
      <c r="N29" s="24"/>
      <c r="O29" s="24"/>
    </row>
    <row r="30" spans="1:15" s="6" customFormat="1" ht="17.25" customHeight="1">
      <c r="A30" s="25">
        <v>6</v>
      </c>
      <c r="B30" s="26" t="s">
        <v>38</v>
      </c>
      <c r="C30" s="28">
        <v>95000</v>
      </c>
      <c r="D30" s="27">
        <v>2.8</v>
      </c>
      <c r="E30" s="23">
        <f t="shared" si="0"/>
        <v>266000</v>
      </c>
      <c r="F30" s="23">
        <f t="shared" si="1"/>
        <v>26600</v>
      </c>
      <c r="G30" s="23">
        <f t="shared" si="2"/>
        <v>3378200</v>
      </c>
      <c r="H30" s="24"/>
      <c r="I30" s="70"/>
      <c r="J30" s="65"/>
      <c r="K30" s="47"/>
      <c r="L30" s="66"/>
      <c r="M30" s="24"/>
      <c r="N30" s="24"/>
      <c r="O30" s="24"/>
    </row>
    <row r="31" spans="1:15" s="6" customFormat="1" ht="15.75" customHeight="1">
      <c r="A31" s="20">
        <v>7</v>
      </c>
      <c r="B31" s="26" t="s">
        <v>39</v>
      </c>
      <c r="C31" s="28">
        <v>93300</v>
      </c>
      <c r="D31" s="27">
        <v>1</v>
      </c>
      <c r="E31" s="23">
        <f t="shared" si="0"/>
        <v>93300</v>
      </c>
      <c r="F31" s="23">
        <f t="shared" si="1"/>
        <v>9330</v>
      </c>
      <c r="G31" s="23">
        <f t="shared" si="2"/>
        <v>1184910</v>
      </c>
      <c r="H31" s="24"/>
      <c r="I31" s="70"/>
      <c r="J31" s="65"/>
      <c r="K31" s="47"/>
      <c r="L31" s="66"/>
      <c r="M31" s="24"/>
      <c r="N31" s="24"/>
      <c r="O31" s="24"/>
    </row>
    <row r="32" spans="1:15" s="6" customFormat="1" ht="15.75" customHeight="1">
      <c r="A32" s="25">
        <v>8</v>
      </c>
      <c r="B32" s="26" t="s">
        <v>18</v>
      </c>
      <c r="C32" s="28">
        <v>93300</v>
      </c>
      <c r="D32" s="27">
        <v>1</v>
      </c>
      <c r="E32" s="23">
        <f t="shared" si="0"/>
        <v>93300</v>
      </c>
      <c r="F32" s="23">
        <f t="shared" si="1"/>
        <v>9330</v>
      </c>
      <c r="G32" s="23">
        <f t="shared" si="2"/>
        <v>1184910</v>
      </c>
      <c r="H32" s="24"/>
      <c r="I32" s="29"/>
      <c r="J32" s="65"/>
      <c r="K32" s="47"/>
      <c r="L32" s="66"/>
      <c r="M32" s="24"/>
      <c r="N32" s="24"/>
      <c r="O32" s="24"/>
    </row>
    <row r="33" spans="1:15" s="6" customFormat="1" ht="16.5">
      <c r="A33" s="20">
        <v>9</v>
      </c>
      <c r="B33" s="26" t="s">
        <v>19</v>
      </c>
      <c r="C33" s="28">
        <v>93300</v>
      </c>
      <c r="D33" s="32">
        <v>2</v>
      </c>
      <c r="E33" s="23">
        <f t="shared" si="0"/>
        <v>186600</v>
      </c>
      <c r="F33" s="23">
        <f t="shared" si="1"/>
        <v>18660</v>
      </c>
      <c r="G33" s="23">
        <f t="shared" si="2"/>
        <v>2369820</v>
      </c>
      <c r="H33" s="24"/>
      <c r="I33" s="19"/>
      <c r="J33" s="65"/>
      <c r="K33" s="47"/>
      <c r="L33" s="66"/>
      <c r="M33" s="24"/>
      <c r="N33" s="24"/>
      <c r="O33" s="24"/>
    </row>
    <row r="34" spans="1:15" s="6" customFormat="1" ht="17.25" customHeight="1">
      <c r="A34" s="25">
        <v>10</v>
      </c>
      <c r="B34" s="77" t="s">
        <v>28</v>
      </c>
      <c r="C34" s="28">
        <v>93300</v>
      </c>
      <c r="D34" s="27">
        <v>1</v>
      </c>
      <c r="E34" s="79">
        <f t="shared" si="0"/>
        <v>93300</v>
      </c>
      <c r="F34" s="23">
        <f t="shared" si="1"/>
        <v>9330</v>
      </c>
      <c r="G34" s="23">
        <f t="shared" si="2"/>
        <v>1184910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7.25" customHeight="1">
      <c r="A35" s="30">
        <v>11</v>
      </c>
      <c r="B35" s="77" t="s">
        <v>48</v>
      </c>
      <c r="C35" s="28">
        <v>95000</v>
      </c>
      <c r="D35" s="27">
        <v>1</v>
      </c>
      <c r="E35" s="79">
        <f t="shared" si="0"/>
        <v>95000</v>
      </c>
      <c r="F35" s="23">
        <f t="shared" si="1"/>
        <v>9500</v>
      </c>
      <c r="G35" s="23">
        <f t="shared" si="2"/>
        <v>1206500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8.75" customHeight="1">
      <c r="A36" s="30"/>
      <c r="B36" s="77"/>
      <c r="C36" s="26"/>
      <c r="D36" s="27"/>
      <c r="E36" s="80"/>
      <c r="F36" s="87"/>
      <c r="G36" s="45">
        <f>SUM(G25:G35)</f>
        <v>51120675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8.75" customHeight="1" thickBot="1">
      <c r="A37" s="35"/>
      <c r="B37" s="78" t="s">
        <v>20</v>
      </c>
      <c r="C37" s="36"/>
      <c r="D37" s="37"/>
      <c r="E37" s="81"/>
      <c r="F37" s="81"/>
      <c r="G37" s="34">
        <v>5011050</v>
      </c>
      <c r="H37" s="24"/>
      <c r="I37" s="19"/>
      <c r="J37" s="65"/>
      <c r="K37" s="47"/>
      <c r="L37" s="66"/>
      <c r="M37" s="24"/>
      <c r="N37" s="24"/>
      <c r="O37" s="24"/>
    </row>
    <row r="38" spans="1:15" s="6" customFormat="1" ht="18.75" customHeight="1" thickBot="1">
      <c r="A38" s="166" t="s">
        <v>21</v>
      </c>
      <c r="B38" s="168"/>
      <c r="C38" s="83"/>
      <c r="D38" s="84">
        <f>SUM(D25:D37)</f>
        <v>42.25</v>
      </c>
      <c r="E38" s="82">
        <f>SUM(E25:E37)</f>
        <v>4025250</v>
      </c>
      <c r="F38" s="82">
        <f>SUM(F25:F37)</f>
        <v>402525</v>
      </c>
      <c r="G38" s="49">
        <f>SUM(G36-G37)</f>
        <v>46109625</v>
      </c>
      <c r="H38" s="24"/>
      <c r="I38" s="19"/>
      <c r="J38" s="65"/>
      <c r="K38" s="47"/>
      <c r="L38" s="66"/>
      <c r="M38" s="24"/>
      <c r="N38" s="24"/>
      <c r="O38" s="24"/>
    </row>
    <row r="39" spans="1:15" s="6" customFormat="1" ht="18.75" customHeight="1">
      <c r="A39" s="46"/>
      <c r="B39" s="46"/>
      <c r="C39" s="46"/>
      <c r="D39" s="143"/>
      <c r="E39" s="144"/>
      <c r="F39" s="144"/>
      <c r="G39" s="144"/>
      <c r="H39" s="24"/>
      <c r="I39" s="19"/>
      <c r="J39" s="65"/>
      <c r="K39" s="47"/>
      <c r="L39" s="66"/>
      <c r="M39" s="24"/>
      <c r="N39" s="24"/>
      <c r="O39" s="24"/>
    </row>
    <row r="40" spans="1:15" s="6" customFormat="1" ht="18.75" customHeight="1">
      <c r="A40" s="46"/>
      <c r="B40" s="46"/>
      <c r="C40" s="46"/>
      <c r="D40" s="143"/>
      <c r="E40" s="144"/>
      <c r="F40" s="144"/>
      <c r="G40" s="144"/>
      <c r="H40" s="24"/>
      <c r="I40" s="19"/>
      <c r="J40" s="65"/>
      <c r="K40" s="47"/>
      <c r="L40" s="66"/>
      <c r="M40" s="24"/>
      <c r="N40" s="24"/>
      <c r="O40" s="24"/>
    </row>
    <row r="41" spans="1:15" ht="17.25">
      <c r="A41" s="11"/>
      <c r="B41" s="7"/>
      <c r="C41" s="7"/>
      <c r="D41" s="7"/>
      <c r="E41" s="7"/>
      <c r="F41" s="7"/>
      <c r="G41" s="7"/>
      <c r="H41" s="7"/>
      <c r="I41" s="7"/>
      <c r="J41" s="42"/>
      <c r="K41" s="43"/>
      <c r="L41" s="43"/>
      <c r="M41" s="43"/>
      <c r="N41" s="43"/>
      <c r="O41" s="43"/>
    </row>
    <row r="42" spans="1:15" ht="42" customHeight="1">
      <c r="A42" s="11"/>
      <c r="B42" s="162" t="s">
        <v>46</v>
      </c>
      <c r="C42" s="162"/>
      <c r="D42" s="163"/>
      <c r="E42" s="41"/>
      <c r="F42" s="41"/>
      <c r="G42" s="41" t="s">
        <v>47</v>
      </c>
      <c r="H42" s="41"/>
      <c r="I42" s="7"/>
      <c r="J42" s="42"/>
      <c r="K42" s="158"/>
      <c r="L42" s="159"/>
      <c r="M42" s="67"/>
      <c r="N42" s="68"/>
      <c r="O42" s="68"/>
    </row>
    <row r="43" spans="1:15" ht="17.25">
      <c r="A43" s="11"/>
      <c r="B43" s="7"/>
      <c r="C43" s="7"/>
      <c r="D43" s="11"/>
      <c r="E43" s="11"/>
      <c r="F43" s="11"/>
      <c r="G43" s="7"/>
      <c r="H43" s="7"/>
      <c r="I43" s="7"/>
      <c r="J43" s="42"/>
      <c r="K43" s="43"/>
      <c r="L43" s="42"/>
      <c r="M43" s="42"/>
      <c r="N43" s="43"/>
      <c r="O43" s="43"/>
    </row>
    <row r="44" spans="1:15" ht="17.25">
      <c r="A44" s="11"/>
      <c r="B44" s="7"/>
      <c r="C44" s="7"/>
      <c r="D44" s="11"/>
      <c r="E44" s="11"/>
      <c r="F44" s="11"/>
      <c r="G44" s="7"/>
      <c r="H44" s="7"/>
      <c r="I44" s="7"/>
      <c r="J44" s="42"/>
      <c r="K44" s="43"/>
      <c r="L44" s="42"/>
      <c r="M44" s="42"/>
      <c r="N44" s="43"/>
      <c r="O44" s="43"/>
    </row>
    <row r="45" spans="1:15" ht="17.25">
      <c r="A45" s="11"/>
      <c r="B45" s="11" t="s">
        <v>11</v>
      </c>
      <c r="C45" s="11"/>
      <c r="D45" s="7"/>
      <c r="E45" s="41"/>
      <c r="F45" s="41"/>
      <c r="G45" s="9" t="s">
        <v>22</v>
      </c>
      <c r="H45" s="41"/>
      <c r="I45" s="42"/>
      <c r="J45" s="42"/>
      <c r="K45" s="42"/>
      <c r="L45" s="43"/>
      <c r="M45" s="43"/>
      <c r="N45" s="68"/>
      <c r="O45" s="68"/>
    </row>
    <row r="46" spans="1:15" ht="17.25">
      <c r="A46" s="11"/>
      <c r="B46" s="11"/>
      <c r="C46" s="11"/>
      <c r="D46" s="7"/>
      <c r="E46" s="7"/>
      <c r="F46" s="7"/>
      <c r="G46" s="41"/>
      <c r="H46" s="41"/>
      <c r="I46" s="42"/>
      <c r="J46" s="42"/>
      <c r="K46" s="42"/>
      <c r="L46" s="43"/>
      <c r="M46" s="43"/>
      <c r="N46" s="68"/>
      <c r="O46" s="68"/>
    </row>
    <row r="47" spans="1:15" ht="17.25">
      <c r="A47" s="10"/>
      <c r="B47" s="161" t="s">
        <v>9</v>
      </c>
      <c r="C47" s="161"/>
      <c r="D47" s="161"/>
      <c r="E47" s="7"/>
      <c r="F47" s="7"/>
      <c r="G47" s="7"/>
      <c r="H47" s="7"/>
      <c r="I47" s="43"/>
      <c r="J47" s="54"/>
      <c r="K47" s="164"/>
      <c r="L47" s="164"/>
      <c r="M47" s="43"/>
      <c r="N47" s="43"/>
      <c r="O47" s="43"/>
    </row>
    <row r="48" spans="1:15" ht="17.25">
      <c r="A48" s="10"/>
      <c r="B48" s="161"/>
      <c r="C48" s="161"/>
      <c r="D48" s="161"/>
      <c r="E48" s="7"/>
      <c r="F48" s="7"/>
      <c r="G48" s="41"/>
      <c r="H48" s="41"/>
      <c r="I48" s="43"/>
      <c r="J48" s="54"/>
      <c r="K48" s="164"/>
      <c r="L48" s="164"/>
      <c r="M48" s="43"/>
      <c r="N48" s="68"/>
      <c r="O48" s="68"/>
    </row>
    <row r="49" spans="1:15" ht="33.75" customHeight="1">
      <c r="A49" s="10"/>
      <c r="B49" s="161"/>
      <c r="C49" s="161"/>
      <c r="D49" s="161"/>
      <c r="E49" s="10"/>
      <c r="F49" s="10"/>
      <c r="G49" s="41" t="s">
        <v>0</v>
      </c>
      <c r="H49" s="7"/>
      <c r="I49" s="7"/>
      <c r="J49" s="54"/>
      <c r="K49" s="164"/>
      <c r="L49" s="164"/>
      <c r="M49" s="54"/>
      <c r="N49" s="43"/>
      <c r="O49" s="43"/>
    </row>
    <row r="50" spans="1:15" ht="17.25">
      <c r="A50" s="7"/>
      <c r="B50" s="11"/>
      <c r="C50" s="11"/>
      <c r="D50" s="10"/>
      <c r="E50" s="7" t="s">
        <v>10</v>
      </c>
      <c r="F50" s="7"/>
      <c r="G50" s="11"/>
      <c r="H50" s="7"/>
      <c r="I50" s="7"/>
      <c r="J50" s="43"/>
      <c r="K50" s="42"/>
      <c r="L50" s="54"/>
      <c r="M50" s="42"/>
      <c r="N50" s="42"/>
      <c r="O50" s="43"/>
    </row>
    <row r="51" spans="1:15" ht="17.25">
      <c r="A51" s="7"/>
      <c r="B51" s="7"/>
      <c r="C51" s="7"/>
      <c r="D51" s="10"/>
      <c r="E51" s="10"/>
      <c r="F51" s="10"/>
      <c r="G51" s="7"/>
      <c r="H51" s="7"/>
      <c r="I51" s="7"/>
    </row>
  </sheetData>
  <mergeCells count="20">
    <mergeCell ref="B47:D49"/>
    <mergeCell ref="K47:L49"/>
    <mergeCell ref="B17:H17"/>
    <mergeCell ref="K17:O17"/>
    <mergeCell ref="K20:L20"/>
    <mergeCell ref="L23:L24"/>
    <mergeCell ref="B23:B24"/>
    <mergeCell ref="D2:G8"/>
    <mergeCell ref="A38:B38"/>
    <mergeCell ref="B42:D42"/>
    <mergeCell ref="K42:L42"/>
    <mergeCell ref="B21:E21"/>
    <mergeCell ref="A23:A24"/>
    <mergeCell ref="N10:O11"/>
    <mergeCell ref="L13:N13"/>
    <mergeCell ref="B15:H15"/>
    <mergeCell ref="K15:O15"/>
    <mergeCell ref="D23:D24"/>
    <mergeCell ref="J23:J24"/>
    <mergeCell ref="K23:K24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8" min="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J55"/>
  <sheetViews>
    <sheetView workbookViewId="0">
      <selection activeCell="G12" sqref="G12"/>
    </sheetView>
  </sheetViews>
  <sheetFormatPr defaultRowHeight="12.75"/>
  <cols>
    <col min="1" max="1" width="6" customWidth="1"/>
    <col min="2" max="2" width="25.42578125" customWidth="1"/>
    <col min="3" max="3" width="16.28515625" customWidth="1"/>
    <col min="4" max="6" width="17.85546875" customWidth="1"/>
    <col min="7" max="7" width="18.5703125" customWidth="1"/>
    <col min="8" max="8" width="21.140625" customWidth="1"/>
    <col min="9" max="9" width="34.28515625" bestFit="1" customWidth="1"/>
  </cols>
  <sheetData>
    <row r="2" spans="1:9">
      <c r="D2" s="148" t="s">
        <v>157</v>
      </c>
      <c r="E2" s="148"/>
      <c r="F2" s="148"/>
      <c r="G2" s="148"/>
    </row>
    <row r="3" spans="1:9">
      <c r="D3" s="148"/>
      <c r="E3" s="148"/>
      <c r="F3" s="148"/>
      <c r="G3" s="148"/>
    </row>
    <row r="4" spans="1:9">
      <c r="D4" s="148"/>
      <c r="E4" s="148"/>
      <c r="F4" s="148"/>
      <c r="G4" s="148"/>
    </row>
    <row r="5" spans="1:9">
      <c r="D5" s="148"/>
      <c r="E5" s="148"/>
      <c r="F5" s="148"/>
      <c r="G5" s="148"/>
    </row>
    <row r="6" spans="1:9">
      <c r="D6" s="148"/>
      <c r="E6" s="148"/>
      <c r="F6" s="148"/>
      <c r="G6" s="148"/>
    </row>
    <row r="7" spans="1:9">
      <c r="D7" s="148"/>
      <c r="E7" s="148"/>
      <c r="F7" s="148"/>
      <c r="G7" s="148"/>
    </row>
    <row r="8" spans="1:9">
      <c r="D8" s="148"/>
      <c r="E8" s="148"/>
      <c r="F8" s="148"/>
      <c r="G8" s="148"/>
    </row>
    <row r="9" spans="1:9" ht="16.5">
      <c r="D9" s="140"/>
      <c r="E9" s="140"/>
      <c r="F9" s="140"/>
      <c r="G9" s="140"/>
    </row>
    <row r="10" spans="1:9" ht="16.5">
      <c r="D10" s="140"/>
      <c r="E10" s="140"/>
      <c r="F10" s="140"/>
      <c r="G10" s="140"/>
    </row>
    <row r="11" spans="1:9" ht="16.5">
      <c r="D11" s="140"/>
      <c r="E11" s="140"/>
      <c r="F11" s="140"/>
      <c r="G11" s="140"/>
    </row>
    <row r="13" spans="1:9" ht="12.75" customHeight="1">
      <c r="A13" s="7"/>
      <c r="B13" s="7"/>
      <c r="C13" s="7"/>
      <c r="D13" s="76"/>
      <c r="E13" s="76"/>
      <c r="F13" s="76"/>
      <c r="G13" s="76"/>
      <c r="H13" s="76"/>
      <c r="I13" s="1"/>
    </row>
    <row r="14" spans="1:9" ht="17.25">
      <c r="A14" s="10"/>
      <c r="B14" s="7"/>
      <c r="C14" s="7"/>
      <c r="D14" s="7"/>
      <c r="E14" s="7"/>
      <c r="F14" s="7"/>
      <c r="G14" s="7"/>
      <c r="H14" s="7"/>
      <c r="I14" s="1"/>
    </row>
    <row r="15" spans="1:9" ht="18" customHeight="1">
      <c r="A15" s="7"/>
      <c r="B15" s="7"/>
      <c r="C15" s="7"/>
      <c r="D15" s="41" t="s">
        <v>3</v>
      </c>
      <c r="E15" s="41"/>
      <c r="F15" s="41"/>
      <c r="G15" s="41"/>
      <c r="H15" s="7"/>
      <c r="I15" s="1"/>
    </row>
    <row r="16" spans="1:9" ht="17.25">
      <c r="A16" s="12"/>
      <c r="B16" s="7"/>
      <c r="C16" s="7"/>
      <c r="D16" s="7"/>
      <c r="E16" s="7"/>
      <c r="F16" s="7"/>
      <c r="G16" s="7"/>
      <c r="H16" s="7"/>
      <c r="I16" s="1"/>
    </row>
    <row r="17" spans="1:9" ht="18" customHeight="1">
      <c r="A17" s="7"/>
      <c r="B17" s="145" t="s">
        <v>4</v>
      </c>
      <c r="C17" s="145"/>
      <c r="D17" s="145"/>
      <c r="E17" s="145"/>
      <c r="F17" s="145"/>
      <c r="G17" s="145"/>
      <c r="H17" s="145"/>
      <c r="I17" s="1"/>
    </row>
    <row r="18" spans="1:9" ht="17.25">
      <c r="A18" s="12"/>
      <c r="B18" s="7"/>
      <c r="C18" s="7"/>
      <c r="D18" s="7"/>
      <c r="E18" s="7"/>
      <c r="F18" s="7"/>
      <c r="G18" s="7"/>
      <c r="H18" s="7"/>
      <c r="I18" s="1"/>
    </row>
    <row r="19" spans="1:9" ht="17.25">
      <c r="A19" s="12"/>
      <c r="B19" s="147" t="s">
        <v>25</v>
      </c>
      <c r="C19" s="147"/>
      <c r="D19" s="147"/>
      <c r="E19" s="147"/>
      <c r="F19" s="147"/>
      <c r="G19" s="147"/>
      <c r="H19" s="147"/>
      <c r="I19" s="1"/>
    </row>
    <row r="20" spans="1:9" ht="13.5">
      <c r="A20" s="7"/>
      <c r="B20" s="7"/>
      <c r="C20" s="7"/>
      <c r="D20" s="7"/>
      <c r="E20" s="7"/>
      <c r="F20" s="7"/>
      <c r="G20" s="7"/>
      <c r="H20" s="7"/>
      <c r="I20" s="1"/>
    </row>
    <row r="21" spans="1:9" ht="17.25">
      <c r="A21" s="12"/>
      <c r="B21" s="7"/>
      <c r="C21" s="7"/>
      <c r="D21" s="7"/>
      <c r="E21" s="7"/>
      <c r="F21" s="7"/>
      <c r="G21" s="7"/>
      <c r="H21" s="7"/>
      <c r="I21" s="1"/>
    </row>
    <row r="22" spans="1:9" ht="14.25">
      <c r="A22" s="13"/>
      <c r="B22" s="7"/>
      <c r="C22" s="7"/>
      <c r="D22" s="7"/>
      <c r="E22" s="7"/>
      <c r="F22" s="7"/>
      <c r="G22" s="7"/>
      <c r="H22" s="7"/>
      <c r="I22" s="1"/>
    </row>
    <row r="23" spans="1:9" ht="14.25">
      <c r="A23" s="7"/>
      <c r="B23" s="146" t="s">
        <v>50</v>
      </c>
      <c r="C23" s="146"/>
      <c r="D23" s="146"/>
      <c r="E23" s="146"/>
      <c r="F23" s="14"/>
      <c r="G23" s="7"/>
      <c r="H23" s="7"/>
      <c r="I23" s="1"/>
    </row>
    <row r="24" spans="1:9" ht="14.25">
      <c r="A24" s="15"/>
      <c r="B24" s="7"/>
      <c r="C24" s="7"/>
      <c r="D24" s="7"/>
      <c r="E24" s="7"/>
      <c r="F24" s="7"/>
      <c r="G24" s="7"/>
      <c r="H24" s="7"/>
      <c r="I24" s="1"/>
    </row>
    <row r="25" spans="1:9" ht="18" thickBot="1">
      <c r="A25" s="12"/>
      <c r="B25" s="7"/>
      <c r="C25" s="7"/>
      <c r="D25" s="7"/>
      <c r="E25" s="7"/>
      <c r="F25" s="7"/>
      <c r="G25" s="7"/>
      <c r="H25" s="7"/>
      <c r="I25" s="1"/>
    </row>
    <row r="26" spans="1:9" s="6" customFormat="1" ht="47.25" customHeight="1">
      <c r="A26" s="151" t="s">
        <v>6</v>
      </c>
      <c r="B26" s="151" t="s">
        <v>7</v>
      </c>
      <c r="C26" s="74" t="s">
        <v>44</v>
      </c>
      <c r="D26" s="151" t="s">
        <v>43</v>
      </c>
      <c r="E26" s="16" t="s">
        <v>35</v>
      </c>
      <c r="F26" s="16" t="s">
        <v>53</v>
      </c>
      <c r="G26" s="17" t="s">
        <v>8</v>
      </c>
      <c r="H26" s="18"/>
      <c r="I26" s="5"/>
    </row>
    <row r="27" spans="1:9" s="6" customFormat="1" ht="24" customHeight="1" thickBot="1">
      <c r="A27" s="152"/>
      <c r="B27" s="152"/>
      <c r="C27" s="75" t="s">
        <v>42</v>
      </c>
      <c r="D27" s="152"/>
      <c r="E27" s="57" t="s">
        <v>42</v>
      </c>
      <c r="F27" s="57" t="s">
        <v>42</v>
      </c>
      <c r="G27" s="71" t="s">
        <v>42</v>
      </c>
      <c r="H27" s="18"/>
      <c r="I27" s="5"/>
    </row>
    <row r="28" spans="1:9" s="6" customFormat="1" ht="16.5">
      <c r="A28" s="20">
        <v>1</v>
      </c>
      <c r="B28" s="21" t="s">
        <v>11</v>
      </c>
      <c r="C28" s="23">
        <v>110000</v>
      </c>
      <c r="D28" s="22">
        <v>1</v>
      </c>
      <c r="E28" s="23">
        <f>SUM(C28*D28)</f>
        <v>110000</v>
      </c>
      <c r="F28" s="23">
        <f>SUM(E28*10%)</f>
        <v>11000</v>
      </c>
      <c r="G28" s="23">
        <f>SUM(E28*5)+((E28+F28)*7)</f>
        <v>1397000</v>
      </c>
      <c r="H28" s="24"/>
      <c r="I28" s="5"/>
    </row>
    <row r="29" spans="1:9" s="6" customFormat="1" ht="16.5">
      <c r="A29" s="25">
        <v>2</v>
      </c>
      <c r="B29" s="26" t="s">
        <v>12</v>
      </c>
      <c r="C29" s="28">
        <v>100000</v>
      </c>
      <c r="D29" s="27">
        <v>1</v>
      </c>
      <c r="E29" s="23">
        <f t="shared" ref="E29:E37" si="0">SUM(C29*D29)</f>
        <v>100000</v>
      </c>
      <c r="F29" s="23">
        <f t="shared" ref="F29:F37" si="1">SUM(E29*10%)</f>
        <v>10000</v>
      </c>
      <c r="G29" s="23">
        <f t="shared" ref="G29:G37" si="2">SUM(E29*5)+((E29+F29)*7)</f>
        <v>1270000</v>
      </c>
      <c r="H29" s="24"/>
      <c r="I29" s="5"/>
    </row>
    <row r="30" spans="1:9" s="6" customFormat="1" ht="16.5">
      <c r="A30" s="20">
        <v>3</v>
      </c>
      <c r="B30" s="26" t="s">
        <v>2</v>
      </c>
      <c r="C30" s="28">
        <v>95000</v>
      </c>
      <c r="D30" s="27">
        <v>2</v>
      </c>
      <c r="E30" s="23">
        <f t="shared" si="0"/>
        <v>190000</v>
      </c>
      <c r="F30" s="23">
        <f t="shared" si="1"/>
        <v>19000</v>
      </c>
      <c r="G30" s="23">
        <f t="shared" si="2"/>
        <v>2413000</v>
      </c>
      <c r="H30" s="24"/>
      <c r="I30" s="5"/>
    </row>
    <row r="31" spans="1:9" s="6" customFormat="1" ht="16.5">
      <c r="A31" s="25">
        <v>4</v>
      </c>
      <c r="B31" s="26" t="s">
        <v>13</v>
      </c>
      <c r="C31" s="28">
        <v>95000</v>
      </c>
      <c r="D31" s="27">
        <v>1</v>
      </c>
      <c r="E31" s="23">
        <f t="shared" si="0"/>
        <v>95000</v>
      </c>
      <c r="F31" s="23">
        <f t="shared" si="1"/>
        <v>9500</v>
      </c>
      <c r="G31" s="23">
        <f t="shared" si="2"/>
        <v>1206500</v>
      </c>
      <c r="H31" s="24"/>
      <c r="I31" s="5"/>
    </row>
    <row r="32" spans="1:9" s="6" customFormat="1" ht="16.5">
      <c r="A32" s="20">
        <v>5</v>
      </c>
      <c r="B32" s="26" t="s">
        <v>14</v>
      </c>
      <c r="C32" s="28">
        <v>95000</v>
      </c>
      <c r="D32" s="27">
        <v>1</v>
      </c>
      <c r="E32" s="23">
        <f t="shared" si="0"/>
        <v>95000</v>
      </c>
      <c r="F32" s="23">
        <f t="shared" si="1"/>
        <v>9500</v>
      </c>
      <c r="G32" s="23">
        <f t="shared" si="2"/>
        <v>1206500</v>
      </c>
      <c r="H32" s="24"/>
      <c r="I32" s="5"/>
    </row>
    <row r="33" spans="1:10" s="6" customFormat="1" ht="15" customHeight="1">
      <c r="A33" s="25">
        <v>6</v>
      </c>
      <c r="B33" s="26" t="s">
        <v>27</v>
      </c>
      <c r="C33" s="28">
        <v>95000</v>
      </c>
      <c r="D33" s="27">
        <v>34.299999999999997</v>
      </c>
      <c r="E33" s="23">
        <f t="shared" si="0"/>
        <v>3258499.9999999995</v>
      </c>
      <c r="F33" s="23">
        <f t="shared" si="1"/>
        <v>325850</v>
      </c>
      <c r="G33" s="23">
        <f t="shared" si="2"/>
        <v>41382949.999999993</v>
      </c>
      <c r="H33" s="24"/>
      <c r="I33" s="5"/>
    </row>
    <row r="34" spans="1:10" s="6" customFormat="1" ht="15" customHeight="1">
      <c r="A34" s="20">
        <v>7</v>
      </c>
      <c r="B34" s="26" t="s">
        <v>38</v>
      </c>
      <c r="C34" s="28">
        <v>95000</v>
      </c>
      <c r="D34" s="27">
        <v>3.75</v>
      </c>
      <c r="E34" s="23">
        <f t="shared" si="0"/>
        <v>356250</v>
      </c>
      <c r="F34" s="23">
        <f t="shared" si="1"/>
        <v>35625</v>
      </c>
      <c r="G34" s="23">
        <f t="shared" si="2"/>
        <v>4524375</v>
      </c>
      <c r="H34" s="24"/>
      <c r="I34" s="5"/>
    </row>
    <row r="35" spans="1:10" s="6" customFormat="1" ht="16.5">
      <c r="A35" s="25">
        <v>8</v>
      </c>
      <c r="B35" s="26" t="s">
        <v>28</v>
      </c>
      <c r="C35" s="28">
        <v>93300</v>
      </c>
      <c r="D35" s="27">
        <v>1</v>
      </c>
      <c r="E35" s="23">
        <f t="shared" si="0"/>
        <v>93300</v>
      </c>
      <c r="F35" s="23">
        <f t="shared" si="1"/>
        <v>9330</v>
      </c>
      <c r="G35" s="23">
        <f t="shared" si="2"/>
        <v>1184910</v>
      </c>
      <c r="H35" s="24"/>
      <c r="I35" s="5"/>
    </row>
    <row r="36" spans="1:10" s="6" customFormat="1" ht="16.5">
      <c r="A36" s="20">
        <v>9</v>
      </c>
      <c r="B36" s="26" t="s">
        <v>24</v>
      </c>
      <c r="C36" s="28">
        <v>93300</v>
      </c>
      <c r="D36" s="27">
        <v>1</v>
      </c>
      <c r="E36" s="23">
        <f t="shared" si="0"/>
        <v>93300</v>
      </c>
      <c r="F36" s="23">
        <f t="shared" si="1"/>
        <v>9330</v>
      </c>
      <c r="G36" s="23">
        <f t="shared" si="2"/>
        <v>1184910</v>
      </c>
      <c r="H36" s="24"/>
      <c r="I36" s="5"/>
    </row>
    <row r="37" spans="1:10" s="6" customFormat="1" ht="16.5">
      <c r="A37" s="20">
        <v>11</v>
      </c>
      <c r="B37" s="26" t="s">
        <v>19</v>
      </c>
      <c r="C37" s="28">
        <v>93300</v>
      </c>
      <c r="D37" s="27">
        <v>2</v>
      </c>
      <c r="E37" s="23">
        <f t="shared" si="0"/>
        <v>186600</v>
      </c>
      <c r="F37" s="23">
        <f t="shared" si="1"/>
        <v>18660</v>
      </c>
      <c r="G37" s="23">
        <f t="shared" si="2"/>
        <v>2369820</v>
      </c>
      <c r="H37" s="24"/>
      <c r="I37" s="5"/>
    </row>
    <row r="38" spans="1:10" s="6" customFormat="1" ht="16.5">
      <c r="A38" s="56"/>
      <c r="B38" s="31" t="s">
        <v>37</v>
      </c>
      <c r="C38" s="33"/>
      <c r="D38" s="32"/>
      <c r="E38" s="86">
        <v>13080</v>
      </c>
      <c r="F38" s="23"/>
      <c r="G38" s="23">
        <f>SUM(E38*8)</f>
        <v>104640</v>
      </c>
      <c r="H38" s="24"/>
      <c r="I38" s="5"/>
    </row>
    <row r="39" spans="1:10" s="6" customFormat="1" ht="16.5">
      <c r="A39" s="30"/>
      <c r="B39" s="31"/>
      <c r="C39" s="31"/>
      <c r="D39" s="32"/>
      <c r="E39" s="33"/>
      <c r="F39" s="33"/>
      <c r="G39" s="34">
        <f>SUM(G28:G38)</f>
        <v>58244604.999999993</v>
      </c>
      <c r="H39" s="24"/>
      <c r="I39" s="5"/>
    </row>
    <row r="40" spans="1:10" s="6" customFormat="1" ht="17.25" thickBot="1">
      <c r="A40" s="35"/>
      <c r="B40" s="36" t="s">
        <v>20</v>
      </c>
      <c r="C40" s="36"/>
      <c r="D40" s="37"/>
      <c r="E40" s="34"/>
      <c r="F40" s="34"/>
      <c r="G40" s="34">
        <v>6754000</v>
      </c>
      <c r="H40" s="24"/>
      <c r="I40" s="5"/>
    </row>
    <row r="41" spans="1:10" ht="20.25" customHeight="1" thickBot="1">
      <c r="A41" s="166" t="s">
        <v>21</v>
      </c>
      <c r="B41" s="168"/>
      <c r="C41" s="83"/>
      <c r="D41" s="83">
        <f>SUM(D28:D40)</f>
        <v>48.05</v>
      </c>
      <c r="E41" s="73">
        <f>SUM(E28:E40)</f>
        <v>4591030</v>
      </c>
      <c r="F41" s="73">
        <f>SUM(F28:F40)</f>
        <v>457795</v>
      </c>
      <c r="G41" s="39">
        <f>SUM(G39-G40)</f>
        <v>51490604.999999993</v>
      </c>
      <c r="H41" s="40"/>
      <c r="I41" s="1"/>
    </row>
    <row r="42" spans="1:10" ht="17.25">
      <c r="A42" s="11"/>
      <c r="B42" s="7"/>
      <c r="C42" s="7"/>
      <c r="D42" s="7"/>
      <c r="E42" s="7"/>
      <c r="F42" s="7"/>
      <c r="G42" s="50"/>
      <c r="H42" s="11"/>
      <c r="I42" s="1"/>
    </row>
    <row r="43" spans="1:10" ht="17.25">
      <c r="A43" s="11"/>
      <c r="B43" s="7"/>
      <c r="C43" s="7"/>
      <c r="D43" s="7"/>
      <c r="E43" s="7"/>
      <c r="F43" s="7"/>
      <c r="G43" s="7"/>
      <c r="H43" s="7"/>
      <c r="I43" s="1"/>
    </row>
    <row r="44" spans="1:10" ht="51" customHeight="1">
      <c r="A44" s="11"/>
      <c r="B44" s="162" t="s">
        <v>46</v>
      </c>
      <c r="C44" s="162"/>
      <c r="D44" s="163"/>
      <c r="E44" s="165" t="s">
        <v>47</v>
      </c>
      <c r="F44" s="165"/>
      <c r="G44" s="165"/>
      <c r="H44" s="41"/>
      <c r="I44" s="1"/>
    </row>
    <row r="45" spans="1:10" ht="17.25">
      <c r="A45" s="11"/>
      <c r="B45" s="7"/>
      <c r="C45" s="7"/>
      <c r="D45" s="11"/>
      <c r="E45" s="11"/>
      <c r="F45" s="11"/>
      <c r="G45" s="7"/>
      <c r="H45" s="7"/>
      <c r="I45" s="1"/>
    </row>
    <row r="46" spans="1:10" ht="17.25">
      <c r="A46" s="11"/>
      <c r="B46" s="7"/>
      <c r="C46" s="7"/>
      <c r="D46" s="11"/>
      <c r="E46" s="11"/>
      <c r="F46" s="11"/>
      <c r="G46" s="7"/>
      <c r="H46" s="7"/>
      <c r="I46" s="1"/>
    </row>
    <row r="47" spans="1:10" ht="17.25">
      <c r="A47" s="11"/>
      <c r="B47" s="11" t="s">
        <v>11</v>
      </c>
      <c r="C47" s="11"/>
      <c r="D47" s="7"/>
      <c r="E47" s="7"/>
      <c r="F47" s="7"/>
      <c r="G47" s="169" t="s">
        <v>26</v>
      </c>
      <c r="H47" s="169"/>
      <c r="I47" s="2"/>
      <c r="J47" s="4"/>
    </row>
    <row r="48" spans="1:10" ht="17.25">
      <c r="A48" s="11"/>
      <c r="B48" s="11"/>
      <c r="C48" s="11"/>
      <c r="D48" s="7"/>
      <c r="E48" s="7"/>
      <c r="F48" s="7"/>
      <c r="G48" s="8"/>
      <c r="H48" s="8"/>
      <c r="I48" s="2"/>
      <c r="J48" s="4"/>
    </row>
    <row r="49" spans="1:10" ht="17.25">
      <c r="A49" s="11"/>
      <c r="B49" s="7"/>
      <c r="C49" s="7"/>
      <c r="D49" s="11"/>
      <c r="E49" s="11"/>
      <c r="F49" s="11"/>
      <c r="G49" s="7"/>
      <c r="H49" s="7"/>
      <c r="I49" s="3"/>
      <c r="J49" s="4"/>
    </row>
    <row r="50" spans="1:10" ht="17.25">
      <c r="A50" s="10"/>
      <c r="B50" s="161" t="s">
        <v>9</v>
      </c>
      <c r="C50" s="161"/>
      <c r="D50" s="161"/>
      <c r="E50" s="7"/>
      <c r="F50" s="7"/>
      <c r="G50" s="7"/>
      <c r="H50" s="7"/>
      <c r="I50" s="3"/>
      <c r="J50" s="4"/>
    </row>
    <row r="51" spans="1:10" ht="17.25">
      <c r="A51" s="10"/>
      <c r="B51" s="161"/>
      <c r="C51" s="161"/>
      <c r="D51" s="161"/>
      <c r="E51" s="7"/>
      <c r="F51" s="7"/>
      <c r="G51" s="169" t="s">
        <v>0</v>
      </c>
      <c r="H51" s="169"/>
      <c r="I51" s="3"/>
      <c r="J51" s="4"/>
    </row>
    <row r="52" spans="1:10" ht="32.25" customHeight="1">
      <c r="A52" s="10"/>
      <c r="B52" s="161"/>
      <c r="C52" s="161"/>
      <c r="D52" s="161"/>
      <c r="E52" s="10"/>
      <c r="F52" s="10"/>
      <c r="G52" s="7"/>
      <c r="H52" s="7"/>
      <c r="I52" s="1"/>
    </row>
    <row r="53" spans="1:10" ht="17.25">
      <c r="A53" s="7"/>
      <c r="B53" s="11"/>
      <c r="C53" s="11"/>
      <c r="D53" s="10"/>
      <c r="E53" s="7" t="s">
        <v>10</v>
      </c>
      <c r="F53" s="7"/>
      <c r="G53" s="11"/>
      <c r="H53" s="7"/>
    </row>
    <row r="54" spans="1:10" ht="17.25">
      <c r="A54" s="7"/>
      <c r="B54" s="7"/>
      <c r="C54" s="7"/>
      <c r="D54" s="10"/>
      <c r="E54" s="10"/>
      <c r="F54" s="10"/>
      <c r="G54" s="7"/>
      <c r="H54" s="7"/>
    </row>
    <row r="55" spans="1:10" ht="13.5">
      <c r="A55" s="7"/>
      <c r="B55" s="7"/>
      <c r="C55" s="7"/>
      <c r="D55" s="7"/>
      <c r="E55" s="7"/>
      <c r="F55" s="7"/>
      <c r="G55" s="7"/>
      <c r="H55" s="7"/>
    </row>
  </sheetData>
  <mergeCells count="13">
    <mergeCell ref="A41:B41"/>
    <mergeCell ref="B44:D44"/>
    <mergeCell ref="E44:G44"/>
    <mergeCell ref="G47:H47"/>
    <mergeCell ref="B50:D52"/>
    <mergeCell ref="G51:H51"/>
    <mergeCell ref="D2:G8"/>
    <mergeCell ref="B17:H17"/>
    <mergeCell ref="B19:H19"/>
    <mergeCell ref="B23:E23"/>
    <mergeCell ref="A26:A27"/>
    <mergeCell ref="B26:B27"/>
    <mergeCell ref="D26:D27"/>
  </mergeCells>
  <printOptions horizontalCentered="1"/>
  <pageMargins left="0" right="0" top="0" bottom="0" header="0.51181102362204722" footer="0.51181102362204722"/>
  <pageSetup paperSize="9" scale="8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J56"/>
  <sheetViews>
    <sheetView workbookViewId="0">
      <selection activeCell="I35" sqref="I34:I35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6" width="17.85546875" customWidth="1"/>
    <col min="7" max="7" width="18.5703125" customWidth="1"/>
    <col min="8" max="8" width="21.140625" customWidth="1"/>
    <col min="9" max="9" width="34.28515625" bestFit="1" customWidth="1"/>
  </cols>
  <sheetData>
    <row r="2" spans="1:9" ht="12.75" customHeight="1">
      <c r="D2" s="170" t="s">
        <v>158</v>
      </c>
      <c r="E2" s="170"/>
      <c r="F2" s="170"/>
      <c r="G2" s="170"/>
    </row>
    <row r="3" spans="1:9" ht="12.75" customHeight="1">
      <c r="D3" s="170"/>
      <c r="E3" s="170"/>
      <c r="F3" s="170"/>
      <c r="G3" s="170"/>
    </row>
    <row r="4" spans="1:9" ht="12.75" customHeight="1">
      <c r="D4" s="170"/>
      <c r="E4" s="170"/>
      <c r="F4" s="170"/>
      <c r="G4" s="170"/>
    </row>
    <row r="5" spans="1:9" ht="12.75" customHeight="1">
      <c r="D5" s="170"/>
      <c r="E5" s="170"/>
      <c r="F5" s="170"/>
      <c r="G5" s="170"/>
    </row>
    <row r="6" spans="1:9" ht="12.75" customHeight="1">
      <c r="D6" s="170"/>
      <c r="E6" s="170"/>
      <c r="F6" s="170"/>
      <c r="G6" s="170"/>
    </row>
    <row r="7" spans="1:9" ht="12.75" customHeight="1">
      <c r="D7" s="170"/>
      <c r="E7" s="170"/>
      <c r="F7" s="170"/>
      <c r="G7" s="170"/>
    </row>
    <row r="8" spans="1:9" ht="12.75" customHeight="1">
      <c r="D8" s="170"/>
      <c r="E8" s="170"/>
      <c r="F8" s="170"/>
      <c r="G8" s="170"/>
    </row>
    <row r="9" spans="1:9">
      <c r="D9" s="170"/>
      <c r="E9" s="170"/>
      <c r="F9" s="170"/>
      <c r="G9" s="170"/>
    </row>
    <row r="10" spans="1:9" ht="12.75" customHeight="1">
      <c r="I10" s="1"/>
    </row>
    <row r="11" spans="1:9" ht="13.5" customHeight="1">
      <c r="I11" s="1"/>
    </row>
    <row r="12" spans="1:9" ht="16.5">
      <c r="A12" s="7"/>
      <c r="B12" s="7"/>
      <c r="C12" s="7"/>
      <c r="D12" s="76"/>
      <c r="E12" s="76"/>
      <c r="F12" s="76"/>
      <c r="G12" s="76"/>
      <c r="H12" s="76"/>
      <c r="I12" s="1"/>
    </row>
    <row r="13" spans="1:9" ht="18" customHeight="1">
      <c r="A13" s="10"/>
      <c r="B13" s="7"/>
      <c r="C13" s="7"/>
      <c r="D13" s="7"/>
      <c r="E13" s="7"/>
      <c r="F13" s="7"/>
      <c r="G13" s="7"/>
      <c r="H13" s="7"/>
      <c r="I13" s="1"/>
    </row>
    <row r="14" spans="1:9" ht="17.25">
      <c r="A14" s="7"/>
      <c r="B14" s="7"/>
      <c r="C14" s="7"/>
      <c r="D14" s="41" t="s">
        <v>3</v>
      </c>
      <c r="E14" s="41"/>
      <c r="F14" s="41"/>
      <c r="G14" s="41"/>
      <c r="H14" s="7"/>
      <c r="I14" s="1"/>
    </row>
    <row r="15" spans="1:9" ht="17.25">
      <c r="A15" s="12"/>
      <c r="B15" s="7"/>
      <c r="C15" s="7"/>
      <c r="D15" s="7"/>
      <c r="E15" s="7"/>
      <c r="F15" s="7"/>
      <c r="G15" s="7"/>
      <c r="H15" s="7"/>
      <c r="I15" s="1"/>
    </row>
    <row r="16" spans="1:9" ht="17.25">
      <c r="A16" s="7"/>
      <c r="B16" s="145" t="s">
        <v>4</v>
      </c>
      <c r="C16" s="145"/>
      <c r="D16" s="145"/>
      <c r="E16" s="145"/>
      <c r="F16" s="145"/>
      <c r="G16" s="145"/>
      <c r="H16" s="41"/>
      <c r="I16" s="1"/>
    </row>
    <row r="17" spans="1:9" ht="17.25">
      <c r="A17" s="12"/>
      <c r="B17" s="7"/>
      <c r="C17" s="7"/>
      <c r="D17" s="7"/>
      <c r="E17" s="7"/>
      <c r="F17" s="7"/>
      <c r="G17" s="7"/>
      <c r="H17" s="7"/>
      <c r="I17" s="1"/>
    </row>
    <row r="18" spans="1:9" ht="17.25">
      <c r="A18" s="12"/>
      <c r="B18" s="147" t="s">
        <v>56</v>
      </c>
      <c r="C18" s="147"/>
      <c r="D18" s="147"/>
      <c r="E18" s="147"/>
      <c r="F18" s="147"/>
      <c r="G18" s="147"/>
      <c r="H18" s="147"/>
      <c r="I18" s="1"/>
    </row>
    <row r="19" spans="1:9" ht="13.5">
      <c r="A19" s="7"/>
      <c r="B19" s="7"/>
      <c r="C19" s="7"/>
      <c r="D19" s="7"/>
      <c r="E19" s="7"/>
      <c r="F19" s="7"/>
      <c r="G19" s="7"/>
      <c r="H19" s="7"/>
      <c r="I19" s="1"/>
    </row>
    <row r="20" spans="1:9" ht="17.25">
      <c r="A20" s="12"/>
      <c r="B20" s="7"/>
      <c r="C20" s="7"/>
      <c r="D20" s="7"/>
      <c r="E20" s="7"/>
      <c r="F20" s="7"/>
      <c r="G20" s="7"/>
      <c r="H20" s="7"/>
      <c r="I20" s="1"/>
    </row>
    <row r="21" spans="1:9" ht="14.25">
      <c r="A21" s="13"/>
      <c r="B21" s="7"/>
      <c r="C21" s="7"/>
      <c r="D21" s="7"/>
      <c r="E21" s="7"/>
      <c r="F21" s="7"/>
      <c r="G21" s="7"/>
      <c r="H21" s="7"/>
      <c r="I21" s="1"/>
    </row>
    <row r="22" spans="1:9" s="6" customFormat="1" ht="47.25" customHeight="1">
      <c r="A22" s="7"/>
      <c r="B22" s="146" t="s">
        <v>57</v>
      </c>
      <c r="C22" s="146"/>
      <c r="D22" s="146"/>
      <c r="E22" s="146"/>
      <c r="F22" s="14"/>
      <c r="G22" s="7"/>
      <c r="H22" s="7"/>
      <c r="I22" s="5"/>
    </row>
    <row r="23" spans="1:9" s="6" customFormat="1" ht="24" customHeight="1">
      <c r="A23" s="15"/>
      <c r="B23" s="7"/>
      <c r="C23" s="7"/>
      <c r="D23" s="7"/>
      <c r="E23" s="7"/>
      <c r="F23" s="7"/>
      <c r="G23" s="7"/>
      <c r="H23" s="7"/>
      <c r="I23" s="5"/>
    </row>
    <row r="24" spans="1:9" s="6" customFormat="1" ht="18" thickBot="1">
      <c r="A24" s="12"/>
      <c r="B24" s="7"/>
      <c r="C24" s="7"/>
      <c r="D24" s="7"/>
      <c r="E24" s="7"/>
      <c r="F24" s="7"/>
      <c r="G24" s="7"/>
      <c r="H24" s="7"/>
      <c r="I24" s="5"/>
    </row>
    <row r="25" spans="1:9" s="6" customFormat="1" ht="33">
      <c r="A25" s="151" t="s">
        <v>6</v>
      </c>
      <c r="B25" s="151" t="s">
        <v>7</v>
      </c>
      <c r="C25" s="74" t="s">
        <v>44</v>
      </c>
      <c r="D25" s="151" t="s">
        <v>43</v>
      </c>
      <c r="E25" s="16" t="s">
        <v>35</v>
      </c>
      <c r="F25" s="16" t="s">
        <v>53</v>
      </c>
      <c r="G25" s="17" t="s">
        <v>8</v>
      </c>
      <c r="H25" s="18"/>
      <c r="I25" s="5"/>
    </row>
    <row r="26" spans="1:9" s="6" customFormat="1" ht="17.25" thickBot="1">
      <c r="A26" s="152"/>
      <c r="B26" s="152"/>
      <c r="C26" s="75" t="s">
        <v>42</v>
      </c>
      <c r="D26" s="152"/>
      <c r="E26" s="57" t="s">
        <v>42</v>
      </c>
      <c r="F26" s="57" t="s">
        <v>42</v>
      </c>
      <c r="G26" s="57" t="s">
        <v>42</v>
      </c>
      <c r="H26" s="18"/>
      <c r="I26" s="5"/>
    </row>
    <row r="27" spans="1:9" s="6" customFormat="1" ht="16.5">
      <c r="A27" s="20">
        <v>1</v>
      </c>
      <c r="B27" s="21" t="s">
        <v>11</v>
      </c>
      <c r="C27" s="23">
        <v>110000</v>
      </c>
      <c r="D27" s="22">
        <v>1</v>
      </c>
      <c r="E27" s="23">
        <f>SUM(C27*D27)</f>
        <v>110000</v>
      </c>
      <c r="F27" s="23">
        <f>SUM(E27*10%)</f>
        <v>11000</v>
      </c>
      <c r="G27" s="23">
        <f>SUM(E27*5)+(E27+F27)*7</f>
        <v>1397000</v>
      </c>
      <c r="H27" s="24"/>
      <c r="I27" s="5"/>
    </row>
    <row r="28" spans="1:9" s="6" customFormat="1" ht="16.5">
      <c r="A28" s="25">
        <v>2</v>
      </c>
      <c r="B28" s="26" t="s">
        <v>12</v>
      </c>
      <c r="C28" s="28">
        <v>100000</v>
      </c>
      <c r="D28" s="27">
        <v>1</v>
      </c>
      <c r="E28" s="23">
        <f t="shared" ref="E28:E37" si="0">SUM(C28*D28)</f>
        <v>100000</v>
      </c>
      <c r="F28" s="23">
        <f t="shared" ref="F28:F37" si="1">SUM(E28*10%)</f>
        <v>10000</v>
      </c>
      <c r="G28" s="23">
        <f t="shared" ref="G28:G38" si="2">SUM(E28*5)+(E28+F28)*7</f>
        <v>1270000</v>
      </c>
      <c r="H28" s="24"/>
      <c r="I28" s="5"/>
    </row>
    <row r="29" spans="1:9" s="6" customFormat="1" ht="15" customHeight="1">
      <c r="A29" s="20">
        <v>3</v>
      </c>
      <c r="B29" s="26" t="s">
        <v>2</v>
      </c>
      <c r="C29" s="28">
        <v>95000</v>
      </c>
      <c r="D29" s="27">
        <v>1</v>
      </c>
      <c r="E29" s="23">
        <f t="shared" si="0"/>
        <v>95000</v>
      </c>
      <c r="F29" s="23">
        <f t="shared" si="1"/>
        <v>9500</v>
      </c>
      <c r="G29" s="23">
        <f t="shared" si="2"/>
        <v>1206500</v>
      </c>
      <c r="H29" s="24"/>
      <c r="I29" s="5"/>
    </row>
    <row r="30" spans="1:9" s="6" customFormat="1" ht="15" customHeight="1">
      <c r="A30" s="25">
        <v>4</v>
      </c>
      <c r="B30" s="26" t="s">
        <v>13</v>
      </c>
      <c r="C30" s="28">
        <v>95000</v>
      </c>
      <c r="D30" s="27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24"/>
      <c r="I30" s="5"/>
    </row>
    <row r="31" spans="1:9" s="6" customFormat="1" ht="16.5">
      <c r="A31" s="20">
        <v>5</v>
      </c>
      <c r="B31" s="26" t="s">
        <v>27</v>
      </c>
      <c r="C31" s="28">
        <v>95000</v>
      </c>
      <c r="D31" s="27">
        <v>40.049999999999997</v>
      </c>
      <c r="E31" s="23">
        <f t="shared" si="0"/>
        <v>3804749.9999999995</v>
      </c>
      <c r="F31" s="23">
        <f t="shared" si="1"/>
        <v>380475</v>
      </c>
      <c r="G31" s="23">
        <f t="shared" si="2"/>
        <v>48320324.999999993</v>
      </c>
      <c r="H31" s="24"/>
      <c r="I31" s="5"/>
    </row>
    <row r="32" spans="1:9" s="6" customFormat="1" ht="16.5">
      <c r="A32" s="25">
        <v>6</v>
      </c>
      <c r="B32" s="26" t="s">
        <v>38</v>
      </c>
      <c r="C32" s="28">
        <v>95000</v>
      </c>
      <c r="D32" s="27">
        <v>5.6</v>
      </c>
      <c r="E32" s="23">
        <f t="shared" si="0"/>
        <v>532000</v>
      </c>
      <c r="F32" s="23">
        <f t="shared" si="1"/>
        <v>53200</v>
      </c>
      <c r="G32" s="23">
        <f t="shared" si="2"/>
        <v>6756400</v>
      </c>
      <c r="H32" s="24"/>
      <c r="I32" s="5"/>
    </row>
    <row r="33" spans="1:10" s="6" customFormat="1" ht="16.5">
      <c r="A33" s="20">
        <v>7</v>
      </c>
      <c r="B33" s="26" t="s">
        <v>58</v>
      </c>
      <c r="C33" s="28">
        <v>93300</v>
      </c>
      <c r="D33" s="27">
        <v>0.5</v>
      </c>
      <c r="E33" s="23">
        <f t="shared" si="0"/>
        <v>46650</v>
      </c>
      <c r="F33" s="23">
        <f t="shared" si="1"/>
        <v>4665</v>
      </c>
      <c r="G33" s="23">
        <f t="shared" si="2"/>
        <v>592455</v>
      </c>
      <c r="H33" s="24"/>
      <c r="I33" s="5"/>
    </row>
    <row r="34" spans="1:10" s="6" customFormat="1" ht="16.5">
      <c r="A34" s="20">
        <v>9</v>
      </c>
      <c r="B34" s="26" t="s">
        <v>19</v>
      </c>
      <c r="C34" s="28">
        <v>93300</v>
      </c>
      <c r="D34" s="27">
        <v>2</v>
      </c>
      <c r="E34" s="23">
        <f t="shared" si="0"/>
        <v>186600</v>
      </c>
      <c r="F34" s="23">
        <f t="shared" si="1"/>
        <v>18660</v>
      </c>
      <c r="G34" s="23">
        <f t="shared" si="2"/>
        <v>2369820</v>
      </c>
      <c r="H34" s="24"/>
      <c r="I34" s="5"/>
    </row>
    <row r="35" spans="1:10" s="6" customFormat="1" ht="16.5">
      <c r="A35" s="25">
        <v>10</v>
      </c>
      <c r="B35" s="31" t="s">
        <v>14</v>
      </c>
      <c r="C35" s="28">
        <v>95000</v>
      </c>
      <c r="D35" s="32">
        <v>0.5</v>
      </c>
      <c r="E35" s="23">
        <f t="shared" si="0"/>
        <v>47500</v>
      </c>
      <c r="F35" s="23">
        <f t="shared" si="1"/>
        <v>4750</v>
      </c>
      <c r="G35" s="23">
        <f t="shared" si="2"/>
        <v>603250</v>
      </c>
      <c r="H35" s="24"/>
      <c r="I35" s="5"/>
    </row>
    <row r="36" spans="1:10" s="6" customFormat="1" ht="21.75" customHeight="1">
      <c r="A36" s="20">
        <v>11</v>
      </c>
      <c r="B36" s="31" t="s">
        <v>59</v>
      </c>
      <c r="C36" s="28">
        <v>95000</v>
      </c>
      <c r="D36" s="32">
        <v>1</v>
      </c>
      <c r="E36" s="23">
        <f t="shared" si="0"/>
        <v>95000</v>
      </c>
      <c r="F36" s="23">
        <f t="shared" si="1"/>
        <v>9500</v>
      </c>
      <c r="G36" s="23">
        <f t="shared" si="2"/>
        <v>1206500</v>
      </c>
      <c r="H36" s="24"/>
      <c r="I36" s="5"/>
    </row>
    <row r="37" spans="1:10" ht="20.25" customHeight="1">
      <c r="A37" s="25">
        <v>12</v>
      </c>
      <c r="B37" s="31" t="s">
        <v>24</v>
      </c>
      <c r="C37" s="28">
        <v>93300</v>
      </c>
      <c r="D37" s="32">
        <v>1</v>
      </c>
      <c r="E37" s="23">
        <f t="shared" si="0"/>
        <v>93300</v>
      </c>
      <c r="F37" s="23">
        <f t="shared" si="1"/>
        <v>9330</v>
      </c>
      <c r="G37" s="23">
        <f t="shared" si="2"/>
        <v>1184910</v>
      </c>
      <c r="H37" s="24"/>
      <c r="I37" s="1"/>
    </row>
    <row r="38" spans="1:10" ht="16.5">
      <c r="A38" s="25"/>
      <c r="B38" s="26" t="s">
        <v>37</v>
      </c>
      <c r="C38" s="33"/>
      <c r="D38" s="32"/>
      <c r="E38" s="23">
        <v>13000</v>
      </c>
      <c r="F38" s="23"/>
      <c r="G38" s="23">
        <f t="shared" si="2"/>
        <v>156000</v>
      </c>
      <c r="H38" s="24"/>
      <c r="I38" s="1"/>
    </row>
    <row r="39" spans="1:10" ht="16.5">
      <c r="A39" s="25"/>
      <c r="B39" s="31"/>
      <c r="C39" s="31"/>
      <c r="D39" s="32"/>
      <c r="E39" s="28"/>
      <c r="F39" s="28"/>
      <c r="G39" s="97">
        <f>SUM(G27:G38)</f>
        <v>66269659.999999993</v>
      </c>
      <c r="H39" s="24"/>
      <c r="I39" s="1"/>
    </row>
    <row r="40" spans="1:10" ht="19.5" customHeight="1" thickBot="1">
      <c r="A40" s="35"/>
      <c r="B40" s="36" t="s">
        <v>20</v>
      </c>
      <c r="C40" s="36"/>
      <c r="D40" s="37"/>
      <c r="E40" s="34"/>
      <c r="F40" s="34"/>
      <c r="G40" s="34">
        <v>5228928</v>
      </c>
      <c r="H40" s="24"/>
      <c r="I40" s="1"/>
    </row>
    <row r="41" spans="1:10" ht="18" thickBot="1">
      <c r="A41" s="166" t="s">
        <v>21</v>
      </c>
      <c r="B41" s="167"/>
      <c r="C41" s="38"/>
      <c r="D41" s="51">
        <f>SUM(D27:D40)</f>
        <v>54.65</v>
      </c>
      <c r="E41" s="52">
        <f>SUM(E27:E40)</f>
        <v>5218800</v>
      </c>
      <c r="F41" s="52">
        <f>SUM(F27:F40)</f>
        <v>520580</v>
      </c>
      <c r="G41" s="39">
        <f>SUM(G39-G40)</f>
        <v>61040731.999999993</v>
      </c>
      <c r="H41" s="40"/>
      <c r="I41" s="1"/>
    </row>
    <row r="42" spans="1:10" ht="17.25">
      <c r="A42" s="46"/>
      <c r="B42" s="46"/>
      <c r="C42" s="46"/>
      <c r="D42" s="118"/>
      <c r="E42" s="100"/>
      <c r="F42" s="100"/>
      <c r="G42" s="40"/>
      <c r="H42" s="40"/>
      <c r="I42" s="1"/>
    </row>
    <row r="43" spans="1:10" ht="17.25">
      <c r="A43" s="46"/>
      <c r="B43" s="46"/>
      <c r="C43" s="46"/>
      <c r="D43" s="118"/>
      <c r="E43" s="100"/>
      <c r="F43" s="100"/>
      <c r="G43" s="40"/>
      <c r="H43" s="40"/>
      <c r="I43" s="1"/>
    </row>
    <row r="44" spans="1:10" ht="17.25">
      <c r="A44" s="11"/>
      <c r="B44" s="7"/>
      <c r="C44" s="7"/>
      <c r="D44" s="7"/>
      <c r="E44" s="7"/>
      <c r="F44" s="7"/>
      <c r="G44" s="42"/>
      <c r="H44" s="11"/>
      <c r="I44" s="1"/>
    </row>
    <row r="45" spans="1:10" ht="17.25">
      <c r="A45" s="11"/>
      <c r="B45" s="7"/>
      <c r="C45" s="7"/>
      <c r="D45" s="7"/>
      <c r="E45" s="7"/>
      <c r="F45" s="7"/>
      <c r="G45" s="7"/>
      <c r="H45" s="7"/>
      <c r="I45" s="2"/>
      <c r="J45" s="4"/>
    </row>
    <row r="46" spans="1:10" ht="48" customHeight="1">
      <c r="A46" s="11"/>
      <c r="B46" s="162" t="s">
        <v>46</v>
      </c>
      <c r="C46" s="162"/>
      <c r="D46" s="163"/>
      <c r="E46" s="165" t="s">
        <v>47</v>
      </c>
      <c r="F46" s="165"/>
      <c r="G46" s="165"/>
      <c r="H46" s="41"/>
      <c r="I46" s="2"/>
      <c r="J46" s="4"/>
    </row>
    <row r="47" spans="1:10" ht="17.25">
      <c r="A47" s="11"/>
      <c r="B47" s="7"/>
      <c r="C47" s="7"/>
      <c r="D47" s="11"/>
      <c r="E47" s="11"/>
      <c r="F47" s="11"/>
      <c r="G47" s="7"/>
      <c r="H47" s="7"/>
      <c r="I47" s="3"/>
      <c r="J47" s="4"/>
    </row>
    <row r="48" spans="1:10" ht="17.25" customHeight="1">
      <c r="A48" s="11"/>
      <c r="B48" s="7"/>
      <c r="C48" s="7"/>
      <c r="D48" s="11"/>
      <c r="E48" s="11"/>
      <c r="F48" s="11"/>
      <c r="G48" s="7"/>
      <c r="H48" s="7"/>
      <c r="I48" s="3"/>
      <c r="J48" s="4"/>
    </row>
    <row r="49" spans="1:10" ht="17.25">
      <c r="A49" s="11"/>
      <c r="B49" s="11" t="s">
        <v>45</v>
      </c>
      <c r="C49" s="11"/>
      <c r="D49" s="7"/>
      <c r="E49" s="165" t="s">
        <v>60</v>
      </c>
      <c r="F49" s="165"/>
      <c r="G49" s="165"/>
      <c r="H49" s="41"/>
      <c r="I49" s="3"/>
      <c r="J49" s="4"/>
    </row>
    <row r="50" spans="1:10" ht="32.25" customHeight="1">
      <c r="A50" s="11"/>
      <c r="B50" s="11"/>
      <c r="C50" s="11"/>
      <c r="D50" s="7"/>
      <c r="E50" s="7"/>
      <c r="F50" s="7"/>
      <c r="G50" s="8"/>
      <c r="H50" s="8"/>
      <c r="I50" s="1"/>
    </row>
    <row r="51" spans="1:10" ht="17.25">
      <c r="A51" s="11"/>
      <c r="B51" s="7"/>
      <c r="C51" s="7"/>
      <c r="D51" s="11"/>
      <c r="E51" s="11"/>
      <c r="F51" s="11"/>
      <c r="G51" s="7"/>
      <c r="H51" s="7"/>
    </row>
    <row r="52" spans="1:10" ht="17.25">
      <c r="A52" s="10"/>
      <c r="B52" s="161" t="s">
        <v>9</v>
      </c>
      <c r="C52" s="161"/>
      <c r="D52" s="161"/>
      <c r="E52" s="7"/>
      <c r="F52" s="7"/>
      <c r="G52" s="7"/>
      <c r="H52" s="7"/>
    </row>
    <row r="53" spans="1:10" ht="17.25">
      <c r="A53" s="10"/>
      <c r="B53" s="161"/>
      <c r="C53" s="161"/>
      <c r="D53" s="161"/>
      <c r="E53" s="7"/>
      <c r="F53" s="7"/>
      <c r="G53" s="169" t="s">
        <v>0</v>
      </c>
      <c r="H53" s="169"/>
    </row>
    <row r="54" spans="1:10" ht="17.25">
      <c r="A54" s="10"/>
      <c r="B54" s="161"/>
      <c r="C54" s="161"/>
      <c r="D54" s="161"/>
      <c r="E54" s="10"/>
      <c r="F54" s="10"/>
      <c r="G54" s="7"/>
      <c r="H54" s="11"/>
    </row>
    <row r="55" spans="1:10" ht="17.25">
      <c r="A55" s="7"/>
      <c r="B55" s="11"/>
      <c r="C55" s="11"/>
      <c r="D55" s="10"/>
      <c r="E55" s="7" t="s">
        <v>10</v>
      </c>
      <c r="F55" s="7"/>
      <c r="G55" s="11"/>
      <c r="H55" s="7"/>
    </row>
    <row r="56" spans="1:10" ht="17.25">
      <c r="A56" s="7"/>
      <c r="B56" s="7"/>
      <c r="C56" s="7"/>
      <c r="D56" s="10"/>
      <c r="E56" s="10"/>
      <c r="F56" s="10"/>
      <c r="G56" s="7"/>
      <c r="H56" s="7"/>
    </row>
  </sheetData>
  <mergeCells count="13">
    <mergeCell ref="E46:G46"/>
    <mergeCell ref="E49:G49"/>
    <mergeCell ref="D2:G9"/>
    <mergeCell ref="B16:G16"/>
    <mergeCell ref="B52:D54"/>
    <mergeCell ref="G53:H53"/>
    <mergeCell ref="B18:H18"/>
    <mergeCell ref="B22:E22"/>
    <mergeCell ref="A25:A26"/>
    <mergeCell ref="B25:B26"/>
    <mergeCell ref="D25:D26"/>
    <mergeCell ref="A41:B41"/>
    <mergeCell ref="B46:D46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J49"/>
  <sheetViews>
    <sheetView workbookViewId="0">
      <selection activeCell="G35" sqref="G35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>
      <c r="D2" s="170" t="s">
        <v>159</v>
      </c>
      <c r="E2" s="170"/>
      <c r="F2" s="170"/>
      <c r="G2" s="170"/>
    </row>
    <row r="3" spans="1:9">
      <c r="D3" s="170"/>
      <c r="E3" s="170"/>
      <c r="F3" s="170"/>
      <c r="G3" s="170"/>
    </row>
    <row r="4" spans="1:9">
      <c r="D4" s="170"/>
      <c r="E4" s="170"/>
      <c r="F4" s="170"/>
      <c r="G4" s="170"/>
    </row>
    <row r="5" spans="1:9">
      <c r="D5" s="170"/>
      <c r="E5" s="170"/>
      <c r="F5" s="170"/>
      <c r="G5" s="170"/>
    </row>
    <row r="6" spans="1:9">
      <c r="D6" s="170"/>
      <c r="E6" s="170"/>
      <c r="F6" s="170"/>
      <c r="G6" s="170"/>
    </row>
    <row r="7" spans="1:9" ht="23.25" customHeight="1">
      <c r="D7" s="170"/>
      <c r="E7" s="170"/>
      <c r="F7" s="170"/>
      <c r="G7" s="170"/>
    </row>
    <row r="9" spans="1:9" ht="12.75" customHeight="1">
      <c r="A9" s="7"/>
      <c r="B9" s="7"/>
      <c r="C9" s="7"/>
      <c r="D9" s="76"/>
      <c r="E9" s="76"/>
      <c r="F9" s="76"/>
      <c r="G9" s="76"/>
      <c r="H9" s="76"/>
      <c r="I9" s="1"/>
    </row>
    <row r="10" spans="1:9" ht="24.75" customHeight="1">
      <c r="A10" s="7"/>
      <c r="B10" s="7"/>
      <c r="C10" s="7"/>
      <c r="D10" s="92"/>
      <c r="E10" s="92"/>
      <c r="F10" s="92"/>
      <c r="G10" s="92"/>
      <c r="H10" s="76"/>
      <c r="I10" s="1"/>
    </row>
    <row r="11" spans="1:9" ht="24.75" customHeight="1">
      <c r="A11" s="7"/>
      <c r="B11" s="7"/>
      <c r="C11" s="7"/>
      <c r="D11" s="92"/>
      <c r="E11" s="92"/>
      <c r="F11" s="92"/>
      <c r="G11" s="92"/>
      <c r="H11" s="76"/>
      <c r="I11" s="1"/>
    </row>
    <row r="12" spans="1:9" ht="17.25">
      <c r="A12" s="10"/>
      <c r="B12" s="7"/>
      <c r="C12" s="7"/>
      <c r="D12" s="7"/>
      <c r="E12" s="7"/>
      <c r="F12" s="7"/>
      <c r="G12" s="7"/>
      <c r="H12" s="7"/>
      <c r="I12" s="1"/>
    </row>
    <row r="13" spans="1:9" ht="16.5" customHeight="1">
      <c r="A13" s="7"/>
      <c r="B13" s="7"/>
      <c r="C13" s="7"/>
      <c r="D13" s="41" t="s">
        <v>3</v>
      </c>
      <c r="E13" s="41"/>
      <c r="F13" s="41"/>
      <c r="G13" s="41"/>
      <c r="H13" s="7"/>
      <c r="I13" s="1"/>
    </row>
    <row r="14" spans="1:9" ht="17.25">
      <c r="A14" s="12"/>
      <c r="B14" s="7"/>
      <c r="C14" s="7"/>
      <c r="D14" s="7"/>
      <c r="E14" s="7"/>
      <c r="F14" s="7"/>
      <c r="G14" s="7"/>
      <c r="H14" s="7"/>
      <c r="I14" s="1"/>
    </row>
    <row r="15" spans="1:9" ht="14.25" customHeight="1">
      <c r="A15" s="7"/>
      <c r="B15" s="145" t="s">
        <v>4</v>
      </c>
      <c r="C15" s="145"/>
      <c r="D15" s="145"/>
      <c r="E15" s="145"/>
      <c r="F15" s="145"/>
      <c r="G15" s="145"/>
      <c r="H15" s="145"/>
      <c r="I15" s="1"/>
    </row>
    <row r="16" spans="1:9" ht="17.25">
      <c r="A16" s="12"/>
      <c r="B16" s="7"/>
      <c r="C16" s="7"/>
      <c r="D16" s="7"/>
      <c r="E16" s="7"/>
      <c r="F16" s="7"/>
      <c r="G16" s="7"/>
      <c r="H16" s="7"/>
      <c r="I16" s="1"/>
    </row>
    <row r="17" spans="1:9" ht="17.25">
      <c r="A17" s="12"/>
      <c r="B17" s="147" t="s">
        <v>30</v>
      </c>
      <c r="C17" s="147"/>
      <c r="D17" s="147"/>
      <c r="E17" s="147"/>
      <c r="F17" s="147"/>
      <c r="G17" s="147"/>
      <c r="H17" s="147"/>
      <c r="I17" s="1"/>
    </row>
    <row r="18" spans="1:9" ht="13.5">
      <c r="A18" s="7"/>
      <c r="B18" s="7"/>
      <c r="C18" s="7"/>
      <c r="D18" s="7"/>
      <c r="E18" s="7"/>
      <c r="F18" s="7"/>
      <c r="G18" s="7"/>
      <c r="H18" s="7"/>
      <c r="I18" s="1"/>
    </row>
    <row r="19" spans="1:9" ht="17.25">
      <c r="A19" s="12"/>
      <c r="B19" s="7"/>
      <c r="C19" s="7"/>
      <c r="D19" s="7"/>
      <c r="E19" s="7"/>
      <c r="F19" s="7"/>
      <c r="G19" s="7"/>
      <c r="H19" s="7"/>
      <c r="I19" s="1"/>
    </row>
    <row r="20" spans="1:9" ht="14.25">
      <c r="A20" s="13"/>
      <c r="B20" s="7"/>
      <c r="C20" s="7"/>
      <c r="D20" s="7"/>
      <c r="E20" s="7"/>
      <c r="F20" s="7"/>
      <c r="G20" s="7"/>
      <c r="H20" s="7"/>
      <c r="I20" s="1"/>
    </row>
    <row r="21" spans="1:9" ht="14.25">
      <c r="A21" s="7"/>
      <c r="B21" s="146" t="s">
        <v>41</v>
      </c>
      <c r="C21" s="146"/>
      <c r="D21" s="146"/>
      <c r="E21" s="146"/>
      <c r="F21" s="14"/>
      <c r="G21" s="7"/>
      <c r="H21" s="7"/>
      <c r="I21" s="1"/>
    </row>
    <row r="22" spans="1:9" ht="14.25">
      <c r="A22" s="15"/>
      <c r="B22" s="7"/>
      <c r="C22" s="7"/>
      <c r="D22" s="7"/>
      <c r="E22" s="7"/>
      <c r="F22" s="7"/>
      <c r="G22" s="7"/>
      <c r="H22" s="7"/>
      <c r="I22" s="1"/>
    </row>
    <row r="23" spans="1:9" ht="18" thickBot="1">
      <c r="A23" s="12"/>
      <c r="B23" s="7"/>
      <c r="C23" s="7"/>
      <c r="D23" s="7"/>
      <c r="E23" s="7"/>
      <c r="F23" s="7"/>
      <c r="G23" s="7"/>
      <c r="H23" s="7"/>
      <c r="I23" s="1"/>
    </row>
    <row r="24" spans="1:9" s="6" customFormat="1" ht="42.75" customHeight="1">
      <c r="A24" s="151" t="s">
        <v>6</v>
      </c>
      <c r="B24" s="151" t="s">
        <v>7</v>
      </c>
      <c r="C24" s="74" t="s">
        <v>44</v>
      </c>
      <c r="D24" s="151" t="s">
        <v>43</v>
      </c>
      <c r="E24" s="16" t="s">
        <v>35</v>
      </c>
      <c r="F24" s="16" t="s">
        <v>53</v>
      </c>
      <c r="G24" s="17" t="s">
        <v>8</v>
      </c>
      <c r="H24" s="18"/>
      <c r="I24" s="5"/>
    </row>
    <row r="25" spans="1:9" s="6" customFormat="1" ht="19.5" customHeight="1" thickBot="1">
      <c r="A25" s="152"/>
      <c r="B25" s="152"/>
      <c r="C25" s="75" t="s">
        <v>42</v>
      </c>
      <c r="D25" s="152"/>
      <c r="E25" s="57" t="s">
        <v>42</v>
      </c>
      <c r="F25" s="57" t="s">
        <v>42</v>
      </c>
      <c r="G25" s="72" t="s">
        <v>42</v>
      </c>
      <c r="H25" s="18"/>
      <c r="I25" s="5"/>
    </row>
    <row r="26" spans="1:9" s="6" customFormat="1" ht="16.5">
      <c r="A26" s="20">
        <v>1</v>
      </c>
      <c r="B26" s="21" t="s">
        <v>11</v>
      </c>
      <c r="C26" s="23">
        <v>110000</v>
      </c>
      <c r="D26" s="22">
        <v>1</v>
      </c>
      <c r="E26" s="23">
        <f>SUM(C26*D26)</f>
        <v>110000</v>
      </c>
      <c r="F26" s="23">
        <f>SUM(E26*10%)</f>
        <v>11000</v>
      </c>
      <c r="G26" s="23">
        <f>SUM(E26*5)+((E26+F26)*7)</f>
        <v>1397000</v>
      </c>
      <c r="H26" s="24"/>
      <c r="I26" s="5"/>
    </row>
    <row r="27" spans="1:9" s="6" customFormat="1" ht="16.5">
      <c r="A27" s="25">
        <v>2</v>
      </c>
      <c r="B27" s="26" t="s">
        <v>12</v>
      </c>
      <c r="C27" s="28">
        <v>100000</v>
      </c>
      <c r="D27" s="27">
        <v>1</v>
      </c>
      <c r="E27" s="23">
        <f t="shared" ref="E27:E32" si="0">SUM(C27*D27)</f>
        <v>100000</v>
      </c>
      <c r="F27" s="23">
        <f t="shared" ref="F27:F32" si="1">SUM(E27*10%)</f>
        <v>10000</v>
      </c>
      <c r="G27" s="23">
        <f t="shared" ref="G27:G32" si="2">SUM(E27*5)+((E27+F27)*7)</f>
        <v>1270000</v>
      </c>
      <c r="H27" s="24"/>
      <c r="I27" s="5"/>
    </row>
    <row r="28" spans="1:9" s="6" customFormat="1" ht="16.5">
      <c r="A28" s="20">
        <v>3</v>
      </c>
      <c r="B28" s="26" t="s">
        <v>13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24"/>
      <c r="I28" s="5"/>
    </row>
    <row r="29" spans="1:9" s="6" customFormat="1" ht="16.5">
      <c r="A29" s="25">
        <v>4</v>
      </c>
      <c r="B29" s="26" t="s">
        <v>27</v>
      </c>
      <c r="C29" s="28">
        <v>95000</v>
      </c>
      <c r="D29" s="44">
        <v>21.95</v>
      </c>
      <c r="E29" s="23">
        <f t="shared" si="0"/>
        <v>2085250</v>
      </c>
      <c r="F29" s="23">
        <f t="shared" si="1"/>
        <v>208525</v>
      </c>
      <c r="G29" s="23">
        <f t="shared" si="2"/>
        <v>26482675</v>
      </c>
      <c r="H29" s="24"/>
      <c r="I29" s="5"/>
    </row>
    <row r="30" spans="1:9" s="6" customFormat="1" ht="16.5">
      <c r="A30" s="20">
        <v>5</v>
      </c>
      <c r="B30" s="26" t="s">
        <v>38</v>
      </c>
      <c r="C30" s="28">
        <v>95000</v>
      </c>
      <c r="D30" s="44">
        <v>1.9</v>
      </c>
      <c r="E30" s="23">
        <f t="shared" si="0"/>
        <v>180500</v>
      </c>
      <c r="F30" s="23">
        <f t="shared" si="1"/>
        <v>18050</v>
      </c>
      <c r="G30" s="23">
        <f t="shared" si="2"/>
        <v>2292350</v>
      </c>
      <c r="H30" s="24"/>
      <c r="I30" s="5"/>
    </row>
    <row r="31" spans="1:9" s="6" customFormat="1" ht="16.5">
      <c r="A31" s="25">
        <v>6</v>
      </c>
      <c r="B31" s="26" t="s">
        <v>18</v>
      </c>
      <c r="C31" s="28">
        <v>93300</v>
      </c>
      <c r="D31" s="27">
        <v>1</v>
      </c>
      <c r="E31" s="23">
        <f t="shared" si="0"/>
        <v>93300</v>
      </c>
      <c r="F31" s="23">
        <f t="shared" si="1"/>
        <v>9330</v>
      </c>
      <c r="G31" s="23">
        <f t="shared" si="2"/>
        <v>1184910</v>
      </c>
      <c r="H31" s="24"/>
      <c r="I31" s="5"/>
    </row>
    <row r="32" spans="1:9" s="6" customFormat="1" ht="16.5">
      <c r="A32" s="20">
        <v>7</v>
      </c>
      <c r="B32" s="26" t="s">
        <v>19</v>
      </c>
      <c r="C32" s="28">
        <v>93300</v>
      </c>
      <c r="D32" s="27">
        <v>1</v>
      </c>
      <c r="E32" s="23">
        <f t="shared" si="0"/>
        <v>93300</v>
      </c>
      <c r="F32" s="23">
        <f t="shared" si="1"/>
        <v>9330</v>
      </c>
      <c r="G32" s="23">
        <f t="shared" si="2"/>
        <v>1184910</v>
      </c>
      <c r="H32" s="24"/>
      <c r="I32" s="5"/>
    </row>
    <row r="33" spans="1:10" s="6" customFormat="1" ht="16.5">
      <c r="A33" s="30"/>
      <c r="B33" s="31"/>
      <c r="C33" s="28"/>
      <c r="D33" s="32"/>
      <c r="E33" s="33"/>
      <c r="F33" s="33"/>
      <c r="G33" s="34">
        <f>SUM(G26:G32)</f>
        <v>35018345</v>
      </c>
      <c r="H33" s="24"/>
      <c r="I33" s="5"/>
    </row>
    <row r="34" spans="1:10" s="6" customFormat="1" ht="17.25" thickBot="1">
      <c r="A34" s="35"/>
      <c r="B34" s="36" t="s">
        <v>20</v>
      </c>
      <c r="C34" s="28"/>
      <c r="D34" s="37"/>
      <c r="E34" s="34"/>
      <c r="F34" s="34"/>
      <c r="G34" s="34">
        <v>2396600</v>
      </c>
      <c r="H34" s="24"/>
      <c r="I34" s="5"/>
    </row>
    <row r="35" spans="1:10" s="6" customFormat="1" ht="18" customHeight="1" thickBot="1">
      <c r="A35" s="166" t="s">
        <v>21</v>
      </c>
      <c r="B35" s="167"/>
      <c r="C35" s="38"/>
      <c r="D35" s="51">
        <f>SUM(D26:D32)</f>
        <v>28.849999999999998</v>
      </c>
      <c r="E35" s="52">
        <f>SUM(E26:E34)</f>
        <v>2757350</v>
      </c>
      <c r="F35" s="52">
        <f>SUM(F26:F34)</f>
        <v>275735</v>
      </c>
      <c r="G35" s="39">
        <f>SUM(G33-G34)</f>
        <v>32621745</v>
      </c>
      <c r="H35" s="40"/>
      <c r="I35" s="5"/>
    </row>
    <row r="36" spans="1:10" ht="17.25">
      <c r="A36" s="11"/>
      <c r="B36" s="7"/>
      <c r="C36" s="7"/>
      <c r="D36" s="7"/>
      <c r="E36" s="7"/>
      <c r="F36" s="7"/>
      <c r="G36" s="11"/>
      <c r="H36" s="11"/>
      <c r="I36" s="1"/>
    </row>
    <row r="37" spans="1:10" ht="17.25">
      <c r="A37" s="11"/>
      <c r="B37" s="48"/>
      <c r="C37" s="48"/>
      <c r="D37" s="48"/>
      <c r="E37" s="48"/>
      <c r="F37" s="48"/>
      <c r="G37" s="48"/>
      <c r="H37" s="11"/>
      <c r="I37" s="1"/>
    </row>
    <row r="38" spans="1:10" ht="42.75" customHeight="1">
      <c r="A38" s="11"/>
      <c r="B38" s="162" t="s">
        <v>46</v>
      </c>
      <c r="C38" s="162"/>
      <c r="D38" s="163"/>
      <c r="E38" s="165" t="s">
        <v>47</v>
      </c>
      <c r="F38" s="165"/>
      <c r="G38" s="165"/>
      <c r="H38" s="41"/>
      <c r="I38" s="1"/>
    </row>
    <row r="39" spans="1:10" ht="17.25">
      <c r="A39" s="11"/>
      <c r="B39" s="7"/>
      <c r="C39" s="7"/>
      <c r="D39" s="11"/>
      <c r="E39" s="11"/>
      <c r="F39" s="11"/>
      <c r="G39" s="7"/>
      <c r="H39" s="7"/>
      <c r="I39" s="1"/>
    </row>
    <row r="40" spans="1:10" ht="17.25">
      <c r="A40" s="11"/>
      <c r="B40" s="7"/>
      <c r="C40" s="7"/>
      <c r="D40" s="11"/>
      <c r="E40" s="11"/>
      <c r="F40" s="11"/>
      <c r="G40" s="7"/>
      <c r="H40" s="7"/>
      <c r="I40" s="1"/>
    </row>
    <row r="41" spans="1:10" ht="17.25">
      <c r="A41" s="11"/>
      <c r="B41" s="11" t="s">
        <v>11</v>
      </c>
      <c r="C41" s="11"/>
      <c r="D41" s="7"/>
      <c r="E41" s="7"/>
      <c r="F41" s="7"/>
      <c r="G41" s="41" t="s">
        <v>29</v>
      </c>
      <c r="H41" s="41"/>
      <c r="I41" s="2"/>
      <c r="J41" s="4"/>
    </row>
    <row r="42" spans="1:10" ht="17.25">
      <c r="A42" s="11"/>
      <c r="B42" s="11"/>
      <c r="C42" s="11"/>
      <c r="D42" s="7"/>
      <c r="E42" s="7"/>
      <c r="F42" s="7"/>
      <c r="G42" s="41"/>
      <c r="H42" s="41"/>
      <c r="I42" s="2"/>
      <c r="J42" s="4"/>
    </row>
    <row r="43" spans="1:10" ht="17.25">
      <c r="A43" s="11"/>
      <c r="B43" s="7"/>
      <c r="C43" s="7"/>
      <c r="D43" s="11"/>
      <c r="E43" s="11"/>
      <c r="F43" s="11"/>
      <c r="G43" s="7"/>
      <c r="H43" s="7"/>
      <c r="I43" s="3"/>
      <c r="J43" s="4"/>
    </row>
    <row r="44" spans="1:10" ht="17.25">
      <c r="A44" s="10"/>
      <c r="B44" s="161" t="s">
        <v>9</v>
      </c>
      <c r="C44" s="161"/>
      <c r="D44" s="161"/>
      <c r="E44" s="7"/>
      <c r="F44" s="7"/>
      <c r="G44" s="7"/>
      <c r="H44" s="7"/>
      <c r="I44" s="3"/>
      <c r="J44" s="4"/>
    </row>
    <row r="45" spans="1:10" ht="17.25">
      <c r="A45" s="10"/>
      <c r="B45" s="161"/>
      <c r="C45" s="161"/>
      <c r="D45" s="161"/>
      <c r="E45" s="7"/>
      <c r="F45" s="7"/>
      <c r="G45" s="41" t="s">
        <v>0</v>
      </c>
      <c r="H45" s="41"/>
      <c r="I45" s="3"/>
      <c r="J45" s="4"/>
    </row>
    <row r="46" spans="1:10" ht="44.25" customHeight="1">
      <c r="A46" s="10"/>
      <c r="B46" s="161"/>
      <c r="C46" s="161"/>
      <c r="D46" s="161"/>
      <c r="E46" s="10"/>
      <c r="F46" s="10"/>
      <c r="G46" s="7"/>
      <c r="H46" s="7"/>
      <c r="I46" s="1"/>
    </row>
    <row r="47" spans="1:10" ht="17.25">
      <c r="A47" s="7"/>
      <c r="B47" s="11"/>
      <c r="C47" s="11"/>
      <c r="D47" s="10"/>
      <c r="E47" s="7" t="s">
        <v>10</v>
      </c>
      <c r="F47" s="7"/>
      <c r="G47" s="11"/>
      <c r="H47" s="7"/>
    </row>
    <row r="48" spans="1:10" ht="17.25">
      <c r="A48" s="7"/>
      <c r="B48" s="7"/>
      <c r="C48" s="7"/>
      <c r="D48" s="10"/>
      <c r="E48" s="10"/>
      <c r="F48" s="10"/>
      <c r="G48" s="7"/>
      <c r="H48" s="7"/>
    </row>
    <row r="49" spans="1:8" ht="13.5">
      <c r="A49" s="7"/>
      <c r="B49" s="7"/>
      <c r="C49" s="7"/>
      <c r="D49" s="7"/>
      <c r="E49" s="7"/>
      <c r="F49" s="7"/>
      <c r="G49" s="7"/>
      <c r="H49" s="7"/>
    </row>
  </sheetData>
  <mergeCells count="11">
    <mergeCell ref="B44:D46"/>
    <mergeCell ref="B21:E21"/>
    <mergeCell ref="A24:A25"/>
    <mergeCell ref="B24:B25"/>
    <mergeCell ref="D24:D25"/>
    <mergeCell ref="E38:G38"/>
    <mergeCell ref="D2:G7"/>
    <mergeCell ref="A35:B35"/>
    <mergeCell ref="B38:D38"/>
    <mergeCell ref="B17:H17"/>
    <mergeCell ref="B15:H15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J49"/>
  <sheetViews>
    <sheetView workbookViewId="0">
      <selection activeCell="I5" sqref="I5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70" t="s">
        <v>160</v>
      </c>
      <c r="E2" s="170"/>
      <c r="F2" s="170"/>
      <c r="G2" s="170"/>
    </row>
    <row r="3" spans="1:9" ht="12.75" customHeight="1">
      <c r="D3" s="170"/>
      <c r="E3" s="170"/>
      <c r="F3" s="170"/>
      <c r="G3" s="170"/>
    </row>
    <row r="4" spans="1:9" ht="12.75" customHeight="1">
      <c r="D4" s="170"/>
      <c r="E4" s="170"/>
      <c r="F4" s="170"/>
      <c r="G4" s="170"/>
    </row>
    <row r="5" spans="1:9" ht="12.75" customHeight="1">
      <c r="D5" s="170"/>
      <c r="E5" s="170"/>
      <c r="F5" s="170"/>
      <c r="G5" s="170"/>
    </row>
    <row r="6" spans="1:9" ht="12.75" customHeight="1">
      <c r="D6" s="170"/>
      <c r="E6" s="170"/>
      <c r="F6" s="170"/>
      <c r="G6" s="170"/>
    </row>
    <row r="7" spans="1:9" ht="23.25" customHeight="1">
      <c r="D7" s="170"/>
      <c r="E7" s="170"/>
      <c r="F7" s="170"/>
      <c r="G7" s="170"/>
    </row>
    <row r="9" spans="1:9" ht="12.75" customHeight="1">
      <c r="A9" s="7"/>
      <c r="B9" s="7"/>
      <c r="C9" s="7"/>
      <c r="D9" s="76"/>
      <c r="E9" s="76"/>
      <c r="F9" s="76"/>
      <c r="G9" s="76"/>
      <c r="H9" s="76"/>
      <c r="I9" s="1"/>
    </row>
    <row r="10" spans="1:9" ht="24.75" customHeight="1">
      <c r="A10" s="7"/>
      <c r="B10" s="7"/>
      <c r="C10" s="7"/>
      <c r="D10" s="92"/>
      <c r="E10" s="92"/>
      <c r="F10" s="92"/>
      <c r="G10" s="92"/>
      <c r="H10" s="76"/>
      <c r="I10" s="1"/>
    </row>
    <row r="11" spans="1:9" ht="24.75" customHeight="1">
      <c r="A11" s="7"/>
      <c r="B11" s="7"/>
      <c r="C11" s="7"/>
      <c r="D11" s="92"/>
      <c r="E11" s="92"/>
      <c r="F11" s="92"/>
      <c r="G11" s="92"/>
      <c r="H11" s="76"/>
      <c r="I11" s="1"/>
    </row>
    <row r="12" spans="1:9" ht="17.25">
      <c r="A12" s="10"/>
      <c r="B12" s="7"/>
      <c r="C12" s="7"/>
      <c r="D12" s="7"/>
      <c r="E12" s="7"/>
      <c r="F12" s="7"/>
      <c r="G12" s="7"/>
      <c r="H12" s="7"/>
      <c r="I12" s="1"/>
    </row>
    <row r="13" spans="1:9" ht="16.5" customHeight="1">
      <c r="A13" s="7"/>
      <c r="B13" s="7"/>
      <c r="C13" s="7"/>
      <c r="D13" s="41" t="s">
        <v>3</v>
      </c>
      <c r="E13" s="41"/>
      <c r="F13" s="41"/>
      <c r="G13" s="41"/>
      <c r="H13" s="7"/>
      <c r="I13" s="1"/>
    </row>
    <row r="14" spans="1:9" ht="17.25">
      <c r="A14" s="12"/>
      <c r="B14" s="7"/>
      <c r="C14" s="7"/>
      <c r="D14" s="7"/>
      <c r="E14" s="7"/>
      <c r="F14" s="7"/>
      <c r="G14" s="7"/>
      <c r="H14" s="7"/>
      <c r="I14" s="1"/>
    </row>
    <row r="15" spans="1:9" ht="14.25" customHeight="1">
      <c r="A15" s="7"/>
      <c r="B15" s="145" t="s">
        <v>4</v>
      </c>
      <c r="C15" s="145"/>
      <c r="D15" s="145"/>
      <c r="E15" s="145"/>
      <c r="F15" s="145"/>
      <c r="G15" s="145"/>
      <c r="H15" s="41"/>
      <c r="I15" s="1"/>
    </row>
    <row r="16" spans="1:9" ht="17.25">
      <c r="A16" s="12"/>
      <c r="B16" s="7"/>
      <c r="C16" s="7"/>
      <c r="D16" s="7"/>
      <c r="E16" s="7"/>
      <c r="F16" s="7"/>
      <c r="G16" s="7"/>
      <c r="H16" s="7"/>
      <c r="I16" s="1"/>
    </row>
    <row r="17" spans="1:9" ht="17.25">
      <c r="A17" s="12"/>
      <c r="B17" s="147" t="s">
        <v>61</v>
      </c>
      <c r="C17" s="147"/>
      <c r="D17" s="147"/>
      <c r="E17" s="147"/>
      <c r="F17" s="147"/>
      <c r="G17" s="147"/>
      <c r="H17" s="41"/>
      <c r="I17" s="1"/>
    </row>
    <row r="18" spans="1:9" ht="13.5">
      <c r="A18" s="7"/>
      <c r="B18" s="7"/>
      <c r="C18" s="7"/>
      <c r="D18" s="7"/>
      <c r="E18" s="7"/>
      <c r="F18" s="7"/>
      <c r="G18" s="7"/>
      <c r="H18" s="7"/>
      <c r="I18" s="1"/>
    </row>
    <row r="19" spans="1:9" ht="17.25">
      <c r="A19" s="12"/>
      <c r="B19" s="7"/>
      <c r="C19" s="7"/>
      <c r="D19" s="7"/>
      <c r="E19" s="7"/>
      <c r="F19" s="7"/>
      <c r="G19" s="7"/>
      <c r="H19" s="7"/>
      <c r="I19" s="1"/>
    </row>
    <row r="20" spans="1:9" ht="14.25">
      <c r="A20" s="13"/>
      <c r="B20" s="7"/>
      <c r="C20" s="7"/>
      <c r="D20" s="7"/>
      <c r="E20" s="7"/>
      <c r="F20" s="7"/>
      <c r="G20" s="7"/>
      <c r="H20" s="7"/>
      <c r="I20" s="1"/>
    </row>
    <row r="21" spans="1:9" ht="14.25">
      <c r="A21" s="7"/>
      <c r="B21" s="146" t="s">
        <v>62</v>
      </c>
      <c r="C21" s="146"/>
      <c r="D21" s="146"/>
      <c r="E21" s="146"/>
      <c r="F21" s="14"/>
      <c r="G21" s="7"/>
      <c r="H21" s="7"/>
      <c r="I21" s="1"/>
    </row>
    <row r="22" spans="1:9" ht="14.25">
      <c r="A22" s="15"/>
      <c r="B22" s="7"/>
      <c r="C22" s="7"/>
      <c r="D22" s="7"/>
      <c r="E22" s="7"/>
      <c r="F22" s="7"/>
      <c r="G22" s="7"/>
      <c r="H22" s="7"/>
      <c r="I22" s="1"/>
    </row>
    <row r="23" spans="1:9" ht="18" thickBot="1">
      <c r="A23" s="12"/>
      <c r="B23" s="7"/>
      <c r="C23" s="7"/>
      <c r="D23" s="7"/>
      <c r="E23" s="7"/>
      <c r="F23" s="7"/>
      <c r="G23" s="7"/>
      <c r="H23" s="7"/>
      <c r="I23" s="1"/>
    </row>
    <row r="24" spans="1:9" s="6" customFormat="1" ht="42.75" customHeight="1">
      <c r="A24" s="151" t="s">
        <v>6</v>
      </c>
      <c r="B24" s="151" t="s">
        <v>7</v>
      </c>
      <c r="C24" s="74" t="s">
        <v>44</v>
      </c>
      <c r="D24" s="151" t="s">
        <v>43</v>
      </c>
      <c r="E24" s="16" t="s">
        <v>35</v>
      </c>
      <c r="F24" s="16" t="s">
        <v>53</v>
      </c>
      <c r="G24" s="17" t="s">
        <v>8</v>
      </c>
      <c r="H24" s="18"/>
      <c r="I24" s="5"/>
    </row>
    <row r="25" spans="1:9" s="6" customFormat="1" ht="19.5" customHeight="1" thickBot="1">
      <c r="A25" s="152"/>
      <c r="B25" s="152"/>
      <c r="C25" s="75" t="s">
        <v>42</v>
      </c>
      <c r="D25" s="152"/>
      <c r="E25" s="57" t="s">
        <v>42</v>
      </c>
      <c r="F25" s="57" t="s">
        <v>42</v>
      </c>
      <c r="G25" s="72" t="s">
        <v>42</v>
      </c>
      <c r="H25" s="18"/>
      <c r="I25" s="5"/>
    </row>
    <row r="26" spans="1:9" s="6" customFormat="1" ht="16.5">
      <c r="A26" s="20">
        <v>1</v>
      </c>
      <c r="B26" s="21" t="s">
        <v>11</v>
      </c>
      <c r="C26" s="23">
        <v>110000</v>
      </c>
      <c r="D26" s="22">
        <v>1</v>
      </c>
      <c r="E26" s="23">
        <f>SUM(C26*D26)</f>
        <v>110000</v>
      </c>
      <c r="F26" s="23">
        <f>SUM(E26*10%)</f>
        <v>11000</v>
      </c>
      <c r="G26" s="23">
        <f>SUM(E26*5)+(E26+F26)*7</f>
        <v>1397000</v>
      </c>
      <c r="H26" s="24"/>
      <c r="I26" s="5"/>
    </row>
    <row r="27" spans="1:9" s="6" customFormat="1" ht="16.5">
      <c r="A27" s="25">
        <v>2</v>
      </c>
      <c r="B27" s="26" t="s">
        <v>63</v>
      </c>
      <c r="C27" s="28">
        <v>100000</v>
      </c>
      <c r="D27" s="27">
        <v>1</v>
      </c>
      <c r="E27" s="23">
        <f t="shared" ref="E27:E33" si="0">SUM(C27*D27)</f>
        <v>100000</v>
      </c>
      <c r="F27" s="23">
        <f t="shared" ref="F27:F33" si="1">SUM(E27*10%)</f>
        <v>10000</v>
      </c>
      <c r="G27" s="23">
        <f t="shared" ref="G27:G33" si="2">SUM(E27*5)+(E27+F27)*7</f>
        <v>1270000</v>
      </c>
      <c r="H27" s="24"/>
      <c r="I27" s="5"/>
    </row>
    <row r="28" spans="1:9" s="6" customFormat="1" ht="16.5">
      <c r="A28" s="25">
        <v>3</v>
      </c>
      <c r="B28" s="26" t="s">
        <v>2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24"/>
      <c r="I28" s="5"/>
    </row>
    <row r="29" spans="1:9" s="6" customFormat="1" ht="16.5">
      <c r="A29" s="25">
        <v>4</v>
      </c>
      <c r="B29" s="26" t="s">
        <v>64</v>
      </c>
      <c r="C29" s="28">
        <v>95000</v>
      </c>
      <c r="D29" s="27">
        <v>10.5</v>
      </c>
      <c r="E29" s="23">
        <f t="shared" si="0"/>
        <v>997500</v>
      </c>
      <c r="F29" s="23">
        <f t="shared" si="1"/>
        <v>99750</v>
      </c>
      <c r="G29" s="23">
        <f t="shared" si="2"/>
        <v>12668250</v>
      </c>
      <c r="H29" s="24"/>
      <c r="I29" s="5"/>
    </row>
    <row r="30" spans="1:9" s="6" customFormat="1" ht="16.5">
      <c r="A30" s="25">
        <v>5</v>
      </c>
      <c r="B30" s="26" t="s">
        <v>13</v>
      </c>
      <c r="C30" s="28">
        <v>95000</v>
      </c>
      <c r="D30" s="27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24"/>
      <c r="I30" s="5"/>
    </row>
    <row r="31" spans="1:9" s="6" customFormat="1" ht="16.5">
      <c r="A31" s="25">
        <v>6</v>
      </c>
      <c r="B31" s="26" t="s">
        <v>65</v>
      </c>
      <c r="C31" s="28">
        <v>93300</v>
      </c>
      <c r="D31" s="27">
        <v>1</v>
      </c>
      <c r="E31" s="23">
        <f t="shared" si="0"/>
        <v>93300</v>
      </c>
      <c r="F31" s="23">
        <f t="shared" si="1"/>
        <v>9330</v>
      </c>
      <c r="G31" s="23">
        <f t="shared" si="2"/>
        <v>1184910</v>
      </c>
      <c r="H31" s="24"/>
      <c r="I31" s="5"/>
    </row>
    <row r="32" spans="1:9" s="6" customFormat="1" ht="16.5">
      <c r="A32" s="25">
        <v>7</v>
      </c>
      <c r="B32" s="26" t="s">
        <v>18</v>
      </c>
      <c r="C32" s="28">
        <v>93300</v>
      </c>
      <c r="D32" s="27">
        <v>1</v>
      </c>
      <c r="E32" s="23">
        <f t="shared" si="0"/>
        <v>93300</v>
      </c>
      <c r="F32" s="23">
        <f t="shared" si="1"/>
        <v>9330</v>
      </c>
      <c r="G32" s="23">
        <f t="shared" si="2"/>
        <v>1184910</v>
      </c>
      <c r="H32" s="24"/>
      <c r="I32" s="5"/>
    </row>
    <row r="33" spans="1:10" s="6" customFormat="1" ht="17.25" thickBot="1">
      <c r="A33" s="30">
        <v>8</v>
      </c>
      <c r="B33" s="31" t="s">
        <v>19</v>
      </c>
      <c r="C33" s="28">
        <v>93300</v>
      </c>
      <c r="D33" s="32">
        <v>1</v>
      </c>
      <c r="E33" s="23">
        <f t="shared" si="0"/>
        <v>93300</v>
      </c>
      <c r="F33" s="23">
        <f t="shared" si="1"/>
        <v>9330</v>
      </c>
      <c r="G33" s="23">
        <f t="shared" si="2"/>
        <v>1184910</v>
      </c>
      <c r="H33" s="24"/>
      <c r="I33" s="5"/>
    </row>
    <row r="34" spans="1:10" s="6" customFormat="1" ht="18" thickBot="1">
      <c r="A34" s="171" t="s">
        <v>21</v>
      </c>
      <c r="B34" s="172"/>
      <c r="C34" s="91"/>
      <c r="D34" s="91">
        <f>SUM(D26:D33)</f>
        <v>17.5</v>
      </c>
      <c r="E34" s="99">
        <f>SUM(E26:E33)</f>
        <v>1677400</v>
      </c>
      <c r="F34" s="99">
        <f>SUM(F26:F33)</f>
        <v>167740</v>
      </c>
      <c r="G34" s="52">
        <f>SUM(G26:G33)</f>
        <v>21302980</v>
      </c>
      <c r="H34" s="100"/>
      <c r="I34" s="5"/>
    </row>
    <row r="35" spans="1:10" s="6" customFormat="1" ht="18" customHeight="1">
      <c r="A35" s="11"/>
      <c r="B35" s="7"/>
      <c r="C35" s="7"/>
      <c r="D35" s="7"/>
      <c r="E35" s="7"/>
      <c r="F35" s="7"/>
      <c r="G35" s="11"/>
      <c r="H35" s="11"/>
      <c r="I35" s="5"/>
    </row>
    <row r="36" spans="1:10" ht="17.25">
      <c r="A36" s="11"/>
      <c r="B36" s="7"/>
      <c r="C36" s="7"/>
      <c r="D36" s="7"/>
      <c r="E36" s="7"/>
      <c r="F36" s="7"/>
      <c r="G36" s="7"/>
      <c r="H36" s="7"/>
      <c r="I36" s="1"/>
    </row>
    <row r="37" spans="1:10" ht="51" customHeight="1">
      <c r="A37" s="11"/>
      <c r="B37" s="162" t="s">
        <v>46</v>
      </c>
      <c r="C37" s="162"/>
      <c r="D37" s="163"/>
      <c r="E37" s="165" t="s">
        <v>47</v>
      </c>
      <c r="F37" s="165"/>
      <c r="G37" s="165"/>
      <c r="H37" s="41"/>
      <c r="I37" s="1"/>
    </row>
    <row r="38" spans="1:10" ht="42.75" customHeight="1">
      <c r="A38" s="11"/>
      <c r="B38" s="7"/>
      <c r="C38" s="7"/>
      <c r="D38" s="11"/>
      <c r="E38" s="11"/>
      <c r="F38" s="11"/>
      <c r="G38" s="7"/>
      <c r="H38" s="7"/>
      <c r="I38" s="1"/>
    </row>
    <row r="39" spans="1:10" ht="17.25">
      <c r="A39" s="11"/>
      <c r="B39" s="7"/>
      <c r="C39" s="7"/>
      <c r="D39" s="11"/>
      <c r="E39" s="11"/>
      <c r="F39" s="11"/>
      <c r="G39" s="7"/>
      <c r="H39" s="7"/>
      <c r="I39" s="1"/>
    </row>
    <row r="40" spans="1:10" ht="17.25">
      <c r="A40" s="11"/>
      <c r="B40" s="11" t="s">
        <v>45</v>
      </c>
      <c r="C40" s="11"/>
      <c r="D40" s="7"/>
      <c r="E40" s="7"/>
      <c r="F40" s="7"/>
      <c r="G40" s="41" t="s">
        <v>66</v>
      </c>
      <c r="H40" s="41"/>
      <c r="I40" s="1"/>
    </row>
    <row r="41" spans="1:10" ht="17.25">
      <c r="A41" s="11"/>
      <c r="B41" s="11"/>
      <c r="C41" s="11"/>
      <c r="D41" s="7"/>
      <c r="E41" s="7"/>
      <c r="F41" s="7"/>
      <c r="G41" s="12"/>
      <c r="H41" s="41"/>
      <c r="I41" s="2"/>
      <c r="J41" s="4"/>
    </row>
    <row r="42" spans="1:10" ht="17.25">
      <c r="A42" s="11"/>
      <c r="B42" s="7"/>
      <c r="C42" s="7"/>
      <c r="D42" s="11"/>
      <c r="E42" s="11"/>
      <c r="F42" s="11"/>
      <c r="G42" s="7"/>
      <c r="H42" s="7"/>
      <c r="I42" s="2"/>
      <c r="J42" s="4"/>
    </row>
    <row r="43" spans="1:10" ht="17.25">
      <c r="A43" s="10"/>
      <c r="B43" s="161" t="s">
        <v>9</v>
      </c>
      <c r="C43" s="161"/>
      <c r="D43" s="161"/>
      <c r="E43" s="7"/>
      <c r="F43" s="7"/>
      <c r="G43" s="7"/>
      <c r="H43" s="7"/>
      <c r="I43" s="3"/>
      <c r="J43" s="4"/>
    </row>
    <row r="44" spans="1:10" ht="17.25" customHeight="1">
      <c r="A44" s="10"/>
      <c r="B44" s="161"/>
      <c r="C44" s="161"/>
      <c r="D44" s="161"/>
      <c r="E44" s="7"/>
      <c r="F44" s="7"/>
      <c r="G44" s="41" t="s">
        <v>0</v>
      </c>
      <c r="H44" s="41"/>
      <c r="I44" s="3"/>
      <c r="J44" s="4"/>
    </row>
    <row r="45" spans="1:10" ht="17.25">
      <c r="A45" s="10"/>
      <c r="B45" s="161"/>
      <c r="C45" s="161"/>
      <c r="D45" s="161"/>
      <c r="E45" s="10"/>
      <c r="F45" s="10"/>
      <c r="G45" s="7"/>
      <c r="H45" s="7"/>
      <c r="I45" s="3"/>
      <c r="J45" s="4"/>
    </row>
    <row r="46" spans="1:10" ht="44.25" customHeight="1">
      <c r="A46" s="7"/>
      <c r="B46" s="11"/>
      <c r="C46" s="11"/>
      <c r="D46" s="10"/>
      <c r="E46" s="7" t="s">
        <v>10</v>
      </c>
      <c r="F46" s="7"/>
      <c r="G46" s="11"/>
      <c r="H46" s="7"/>
      <c r="I46" s="1"/>
    </row>
    <row r="47" spans="1:10" ht="17.25">
      <c r="A47" s="7"/>
      <c r="B47" s="11"/>
      <c r="C47" s="11"/>
      <c r="D47" s="10"/>
      <c r="E47" s="7" t="s">
        <v>10</v>
      </c>
      <c r="F47" s="7"/>
      <c r="G47" s="11"/>
      <c r="H47" s="7"/>
    </row>
    <row r="48" spans="1:10" ht="17.25">
      <c r="A48" s="7"/>
      <c r="B48" s="7"/>
      <c r="C48" s="7"/>
      <c r="D48" s="10"/>
      <c r="E48" s="10"/>
      <c r="F48" s="10"/>
      <c r="G48" s="7"/>
      <c r="H48" s="7"/>
    </row>
    <row r="49" spans="1:8" ht="13.5">
      <c r="A49" s="7"/>
      <c r="B49" s="7"/>
      <c r="C49" s="7"/>
      <c r="D49" s="7"/>
      <c r="E49" s="7"/>
      <c r="F49" s="7"/>
      <c r="G49" s="7"/>
      <c r="H49" s="7"/>
    </row>
  </sheetData>
  <mergeCells count="11">
    <mergeCell ref="D2:G7"/>
    <mergeCell ref="B21:E21"/>
    <mergeCell ref="A24:A25"/>
    <mergeCell ref="B24:B25"/>
    <mergeCell ref="D24:D25"/>
    <mergeCell ref="B15:G15"/>
    <mergeCell ref="B17:G17"/>
    <mergeCell ref="A34:B34"/>
    <mergeCell ref="B37:D37"/>
    <mergeCell ref="E37:G37"/>
    <mergeCell ref="B43:D45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J46"/>
  <sheetViews>
    <sheetView workbookViewId="0">
      <selection activeCell="F30" sqref="F30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70" t="s">
        <v>161</v>
      </c>
      <c r="E2" s="170"/>
      <c r="F2" s="170"/>
      <c r="G2" s="170"/>
    </row>
    <row r="3" spans="1:9" ht="12.75" customHeight="1">
      <c r="D3" s="170"/>
      <c r="E3" s="170"/>
      <c r="F3" s="170"/>
      <c r="G3" s="170"/>
    </row>
    <row r="4" spans="1:9" ht="12.75" customHeight="1">
      <c r="D4" s="170"/>
      <c r="E4" s="170"/>
      <c r="F4" s="170"/>
      <c r="G4" s="170"/>
    </row>
    <row r="5" spans="1:9" ht="12.75" customHeight="1">
      <c r="D5" s="170"/>
      <c r="E5" s="170"/>
      <c r="F5" s="170"/>
      <c r="G5" s="170"/>
    </row>
    <row r="6" spans="1:9" ht="12.75" customHeight="1">
      <c r="D6" s="170"/>
      <c r="E6" s="170"/>
      <c r="F6" s="170"/>
      <c r="G6" s="170"/>
    </row>
    <row r="7" spans="1:9" ht="23.25" customHeight="1">
      <c r="D7" s="170"/>
      <c r="E7" s="170"/>
      <c r="F7" s="170"/>
      <c r="G7" s="170"/>
    </row>
    <row r="9" spans="1:9" ht="16.5">
      <c r="A9" s="7"/>
      <c r="B9" s="7"/>
      <c r="C9" s="7"/>
      <c r="D9" s="76"/>
      <c r="E9" s="76"/>
      <c r="F9" s="76"/>
      <c r="G9" s="76"/>
      <c r="H9" s="76"/>
      <c r="I9" s="1"/>
    </row>
    <row r="10" spans="1:9" ht="16.5" customHeight="1">
      <c r="A10" s="10"/>
      <c r="B10" s="7"/>
      <c r="C10" s="7"/>
      <c r="D10" s="7"/>
      <c r="E10" s="7"/>
      <c r="F10" s="7"/>
      <c r="G10" s="7"/>
      <c r="H10" s="7"/>
      <c r="I10" s="1"/>
    </row>
    <row r="11" spans="1:9" ht="17.25">
      <c r="A11" s="7"/>
      <c r="B11" s="7"/>
      <c r="C11" s="7"/>
      <c r="D11" s="41" t="s">
        <v>3</v>
      </c>
      <c r="E11" s="41"/>
      <c r="F11" s="41"/>
      <c r="G11" s="41"/>
      <c r="H11" s="7"/>
      <c r="I11" s="1"/>
    </row>
    <row r="12" spans="1:9" ht="14.25" customHeight="1">
      <c r="A12" s="12"/>
      <c r="B12" s="7"/>
      <c r="C12" s="7"/>
      <c r="D12" s="7"/>
      <c r="E12" s="7"/>
      <c r="F12" s="7"/>
      <c r="G12" s="7"/>
      <c r="H12" s="7"/>
      <c r="I12" s="1"/>
    </row>
    <row r="13" spans="1:9" ht="17.25">
      <c r="A13" s="7"/>
      <c r="B13" s="145" t="s">
        <v>4</v>
      </c>
      <c r="C13" s="145"/>
      <c r="D13" s="145"/>
      <c r="E13" s="145"/>
      <c r="F13" s="145"/>
      <c r="G13" s="145"/>
      <c r="H13" s="41"/>
      <c r="I13" s="1"/>
    </row>
    <row r="14" spans="1:9" ht="17.25">
      <c r="A14" s="12"/>
      <c r="B14" s="7"/>
      <c r="C14" s="7"/>
      <c r="D14" s="7"/>
      <c r="E14" s="7"/>
      <c r="F14" s="7"/>
      <c r="G14" s="7"/>
      <c r="H14" s="7"/>
      <c r="I14" s="1"/>
    </row>
    <row r="15" spans="1:9" ht="17.25">
      <c r="A15" s="12"/>
      <c r="B15" s="147" t="s">
        <v>67</v>
      </c>
      <c r="C15" s="147"/>
      <c r="D15" s="147"/>
      <c r="E15" s="147"/>
      <c r="F15" s="88"/>
      <c r="G15" s="41"/>
      <c r="H15" s="7"/>
      <c r="I15" s="1"/>
    </row>
    <row r="16" spans="1:9" ht="19.5">
      <c r="A16" s="7"/>
      <c r="B16" s="7"/>
      <c r="C16" s="7"/>
      <c r="D16" s="173"/>
      <c r="E16" s="173"/>
      <c r="F16" s="93"/>
      <c r="G16" s="7"/>
      <c r="H16" s="7"/>
      <c r="I16" s="1"/>
    </row>
    <row r="17" spans="1:9" ht="17.25">
      <c r="A17" s="12"/>
      <c r="B17" s="7"/>
      <c r="C17" s="7"/>
      <c r="D17" s="7"/>
      <c r="E17" s="7"/>
      <c r="F17" s="7"/>
      <c r="G17" s="7"/>
      <c r="H17" s="7"/>
      <c r="I17" s="1"/>
    </row>
    <row r="18" spans="1:9" ht="14.25">
      <c r="A18" s="13"/>
      <c r="B18" s="7"/>
      <c r="C18" s="7"/>
      <c r="D18" s="7"/>
      <c r="E18" s="7"/>
      <c r="F18" s="7"/>
      <c r="G18" s="7"/>
      <c r="H18" s="7"/>
      <c r="I18" s="1"/>
    </row>
    <row r="19" spans="1:9" ht="14.25">
      <c r="A19" s="7"/>
      <c r="B19" s="146" t="s">
        <v>68</v>
      </c>
      <c r="C19" s="146"/>
      <c r="D19" s="146"/>
      <c r="E19" s="146"/>
      <c r="F19" s="14"/>
      <c r="G19" s="7"/>
      <c r="H19" s="7"/>
      <c r="I19" s="1"/>
    </row>
    <row r="20" spans="1:9" ht="14.25">
      <c r="A20" s="15"/>
      <c r="B20" s="7"/>
      <c r="C20" s="7"/>
      <c r="D20" s="7"/>
      <c r="E20" s="43"/>
      <c r="F20" s="43"/>
      <c r="G20" s="7"/>
      <c r="H20" s="7"/>
      <c r="I20" s="1"/>
    </row>
    <row r="21" spans="1:9" s="6" customFormat="1" ht="42.75" customHeight="1" thickBot="1">
      <c r="A21" s="12"/>
      <c r="B21" s="7"/>
      <c r="C21" s="7"/>
      <c r="D21" s="7"/>
      <c r="E21" s="7"/>
      <c r="F21" s="7"/>
      <c r="G21" s="7"/>
      <c r="H21" s="7"/>
      <c r="I21" s="5"/>
    </row>
    <row r="22" spans="1:9" s="6" customFormat="1" ht="19.5" customHeight="1">
      <c r="A22" s="151" t="s">
        <v>6</v>
      </c>
      <c r="B22" s="151" t="s">
        <v>7</v>
      </c>
      <c r="C22" s="74" t="s">
        <v>44</v>
      </c>
      <c r="D22" s="151" t="s">
        <v>43</v>
      </c>
      <c r="E22" s="16" t="s">
        <v>35</v>
      </c>
      <c r="F22" s="16" t="s">
        <v>53</v>
      </c>
      <c r="G22" s="17" t="s">
        <v>8</v>
      </c>
      <c r="H22" s="19"/>
      <c r="I22" s="5"/>
    </row>
    <row r="23" spans="1:9" s="6" customFormat="1" ht="17.25" thickBot="1">
      <c r="A23" s="152"/>
      <c r="B23" s="152"/>
      <c r="C23" s="75" t="s">
        <v>42</v>
      </c>
      <c r="D23" s="152"/>
      <c r="E23" s="57" t="s">
        <v>42</v>
      </c>
      <c r="F23" s="57" t="s">
        <v>42</v>
      </c>
      <c r="G23" s="57" t="s">
        <v>42</v>
      </c>
      <c r="H23" s="19"/>
      <c r="I23" s="5"/>
    </row>
    <row r="24" spans="1:9" s="6" customFormat="1" ht="16.5">
      <c r="A24" s="101">
        <v>1</v>
      </c>
      <c r="B24" s="21" t="s">
        <v>11</v>
      </c>
      <c r="C24" s="23">
        <v>110000</v>
      </c>
      <c r="D24" s="22">
        <v>1</v>
      </c>
      <c r="E24" s="23">
        <f>SUM(C24*D24)</f>
        <v>110000</v>
      </c>
      <c r="F24" s="23">
        <f>SUM(E24*10%)</f>
        <v>11000</v>
      </c>
      <c r="G24" s="23">
        <f>SUM(E24*5)+(E24+F24)*7</f>
        <v>1397000</v>
      </c>
      <c r="H24" s="19"/>
      <c r="I24" s="5"/>
    </row>
    <row r="25" spans="1:9" s="6" customFormat="1" ht="16.5">
      <c r="A25" s="102">
        <v>2</v>
      </c>
      <c r="B25" s="26" t="s">
        <v>13</v>
      </c>
      <c r="C25" s="28">
        <v>95000</v>
      </c>
      <c r="D25" s="27">
        <v>1</v>
      </c>
      <c r="E25" s="23">
        <f t="shared" ref="E25:E32" si="0">SUM(C25*D25)</f>
        <v>95000</v>
      </c>
      <c r="F25" s="23">
        <f t="shared" ref="F25:F32" si="1">SUM(E25*10%)</f>
        <v>9500</v>
      </c>
      <c r="G25" s="23">
        <f t="shared" ref="G25:G32" si="2">SUM(E25*5)+(E25+F25)*7</f>
        <v>1206500</v>
      </c>
      <c r="H25" s="19"/>
      <c r="I25" s="5"/>
    </row>
    <row r="26" spans="1:9" s="6" customFormat="1" ht="16.5">
      <c r="A26" s="101">
        <v>3</v>
      </c>
      <c r="B26" s="26" t="s">
        <v>12</v>
      </c>
      <c r="C26" s="28">
        <v>100000</v>
      </c>
      <c r="D26" s="27">
        <v>1</v>
      </c>
      <c r="E26" s="23">
        <f t="shared" si="0"/>
        <v>100000</v>
      </c>
      <c r="F26" s="23">
        <f t="shared" si="1"/>
        <v>10000</v>
      </c>
      <c r="G26" s="23">
        <f t="shared" si="2"/>
        <v>1270000</v>
      </c>
      <c r="H26" s="19"/>
      <c r="I26" s="5"/>
    </row>
    <row r="27" spans="1:9" s="6" customFormat="1" ht="16.5">
      <c r="A27" s="102">
        <v>4</v>
      </c>
      <c r="B27" s="26" t="s">
        <v>64</v>
      </c>
      <c r="C27" s="28">
        <v>95000</v>
      </c>
      <c r="D27" s="27">
        <v>7.5</v>
      </c>
      <c r="E27" s="23">
        <f t="shared" si="0"/>
        <v>712500</v>
      </c>
      <c r="F27" s="23">
        <f t="shared" si="1"/>
        <v>71250</v>
      </c>
      <c r="G27" s="23">
        <f t="shared" si="2"/>
        <v>9048750</v>
      </c>
      <c r="H27" s="19"/>
      <c r="I27" s="5"/>
    </row>
    <row r="28" spans="1:9" s="6" customFormat="1" ht="16.5">
      <c r="A28" s="101">
        <v>5</v>
      </c>
      <c r="B28" s="26" t="s">
        <v>69</v>
      </c>
      <c r="C28" s="28">
        <v>95000</v>
      </c>
      <c r="D28" s="27">
        <v>2</v>
      </c>
      <c r="E28" s="23">
        <f t="shared" si="0"/>
        <v>190000</v>
      </c>
      <c r="F28" s="23">
        <f t="shared" si="1"/>
        <v>19000</v>
      </c>
      <c r="G28" s="23">
        <f t="shared" si="2"/>
        <v>2413000</v>
      </c>
      <c r="H28" s="19"/>
      <c r="I28" s="5"/>
    </row>
    <row r="29" spans="1:9" s="6" customFormat="1" ht="16.5">
      <c r="A29" s="102">
        <v>6</v>
      </c>
      <c r="B29" s="26" t="s">
        <v>70</v>
      </c>
      <c r="C29" s="28">
        <v>95000</v>
      </c>
      <c r="D29" s="27">
        <v>2</v>
      </c>
      <c r="E29" s="23">
        <f t="shared" si="0"/>
        <v>190000</v>
      </c>
      <c r="F29" s="23">
        <f t="shared" si="1"/>
        <v>19000</v>
      </c>
      <c r="G29" s="23">
        <f t="shared" si="2"/>
        <v>2413000</v>
      </c>
      <c r="H29" s="19"/>
      <c r="I29" s="5"/>
    </row>
    <row r="30" spans="1:9" s="6" customFormat="1" ht="33">
      <c r="A30" s="101">
        <v>7</v>
      </c>
      <c r="B30" s="26" t="s">
        <v>71</v>
      </c>
      <c r="C30" s="28">
        <v>95000</v>
      </c>
      <c r="D30" s="27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19"/>
      <c r="I30" s="5"/>
    </row>
    <row r="31" spans="1:9" s="6" customFormat="1" ht="18" customHeight="1">
      <c r="A31" s="102">
        <v>8</v>
      </c>
      <c r="B31" s="26" t="s">
        <v>72</v>
      </c>
      <c r="C31" s="28">
        <v>95000</v>
      </c>
      <c r="D31" s="27">
        <v>5</v>
      </c>
      <c r="E31" s="23">
        <f t="shared" si="0"/>
        <v>475000</v>
      </c>
      <c r="F31" s="23">
        <f t="shared" si="1"/>
        <v>47500</v>
      </c>
      <c r="G31" s="23">
        <f t="shared" si="2"/>
        <v>6032500</v>
      </c>
      <c r="H31" s="19"/>
      <c r="I31" s="5"/>
    </row>
    <row r="32" spans="1:9" s="6" customFormat="1" ht="18" customHeight="1" thickBot="1">
      <c r="A32" s="101">
        <v>9</v>
      </c>
      <c r="B32" s="31" t="s">
        <v>19</v>
      </c>
      <c r="C32" s="28">
        <v>93300</v>
      </c>
      <c r="D32" s="32">
        <v>1</v>
      </c>
      <c r="E32" s="23">
        <f t="shared" si="0"/>
        <v>93300</v>
      </c>
      <c r="F32" s="23">
        <f t="shared" si="1"/>
        <v>9330</v>
      </c>
      <c r="G32" s="23">
        <f t="shared" si="2"/>
        <v>1184910</v>
      </c>
      <c r="H32" s="19"/>
      <c r="I32" s="5"/>
    </row>
    <row r="33" spans="1:10" ht="18" thickBot="1">
      <c r="A33" s="171" t="s">
        <v>21</v>
      </c>
      <c r="B33" s="172"/>
      <c r="C33" s="51"/>
      <c r="D33" s="51">
        <f>SUM(D24:D32)</f>
        <v>21.5</v>
      </c>
      <c r="E33" s="53">
        <f>SUM(E24:E32)</f>
        <v>2060800</v>
      </c>
      <c r="F33" s="99">
        <f>SUM(F24:F32)</f>
        <v>206080</v>
      </c>
      <c r="G33" s="103">
        <f>SUM(G24:G32)</f>
        <v>26172160</v>
      </c>
      <c r="H33" s="19"/>
      <c r="I33" s="1"/>
    </row>
    <row r="34" spans="1:10" ht="33" customHeight="1">
      <c r="A34" s="11"/>
      <c r="B34" s="7"/>
      <c r="C34" s="7"/>
      <c r="D34" s="7"/>
      <c r="E34" s="11"/>
      <c r="F34" s="11"/>
      <c r="G34" s="11"/>
      <c r="H34" s="7"/>
      <c r="I34" s="1"/>
    </row>
    <row r="35" spans="1:10" ht="27.75" customHeight="1">
      <c r="A35" s="11"/>
      <c r="B35" s="104"/>
      <c r="C35" s="104"/>
      <c r="D35" s="104"/>
      <c r="E35" s="104"/>
      <c r="F35" s="104"/>
      <c r="G35" s="105"/>
      <c r="H35" s="7"/>
      <c r="I35" s="1"/>
    </row>
    <row r="36" spans="1:10" ht="47.25" customHeight="1">
      <c r="A36" s="11"/>
      <c r="B36" s="162" t="s">
        <v>46</v>
      </c>
      <c r="C36" s="162"/>
      <c r="D36" s="163"/>
      <c r="E36" s="165" t="s">
        <v>47</v>
      </c>
      <c r="F36" s="165"/>
      <c r="G36" s="165"/>
      <c r="H36" s="41"/>
      <c r="I36" s="1"/>
    </row>
    <row r="37" spans="1:10" ht="17.25">
      <c r="A37" s="11"/>
      <c r="B37" s="7"/>
      <c r="C37" s="7"/>
      <c r="D37" s="11"/>
      <c r="E37" s="7"/>
      <c r="F37" s="7"/>
      <c r="G37" s="7"/>
      <c r="H37" s="7"/>
      <c r="I37" s="1"/>
    </row>
    <row r="38" spans="1:10" ht="17.25">
      <c r="A38" s="11"/>
      <c r="B38" s="7"/>
      <c r="C38" s="7"/>
      <c r="D38" s="11"/>
      <c r="E38" s="7"/>
      <c r="F38" s="7"/>
      <c r="G38" s="7"/>
      <c r="H38" s="7"/>
      <c r="I38" s="2"/>
      <c r="J38" s="4"/>
    </row>
    <row r="39" spans="1:10" ht="17.25">
      <c r="A39" s="11"/>
      <c r="B39" s="11" t="s">
        <v>162</v>
      </c>
      <c r="C39" s="11"/>
      <c r="D39" s="7"/>
      <c r="E39" s="7"/>
      <c r="F39" s="7"/>
      <c r="G39" s="12" t="s">
        <v>73</v>
      </c>
      <c r="H39" s="42"/>
      <c r="I39" s="2"/>
      <c r="J39" s="4"/>
    </row>
    <row r="40" spans="1:10" ht="17.25" customHeight="1">
      <c r="A40" s="11"/>
      <c r="B40" s="11"/>
      <c r="C40" s="11"/>
      <c r="D40" s="7"/>
      <c r="E40" s="7"/>
      <c r="F40" s="7"/>
      <c r="G40" s="7"/>
      <c r="H40" s="43"/>
      <c r="I40" s="3"/>
      <c r="J40" s="4"/>
    </row>
    <row r="41" spans="1:10" ht="17.25" customHeight="1">
      <c r="A41" s="10"/>
      <c r="B41" s="7"/>
      <c r="C41" s="7"/>
      <c r="D41" s="11"/>
      <c r="E41" s="7"/>
      <c r="F41" s="7"/>
      <c r="G41" s="11"/>
      <c r="H41" s="43"/>
      <c r="I41" s="3"/>
      <c r="J41" s="4"/>
    </row>
    <row r="42" spans="1:10" ht="17.25">
      <c r="A42" s="10"/>
      <c r="B42" s="161" t="s">
        <v>9</v>
      </c>
      <c r="C42" s="161"/>
      <c r="D42" s="161"/>
      <c r="E42" s="7"/>
      <c r="F42" s="7"/>
      <c r="G42" s="12"/>
      <c r="H42" s="43"/>
      <c r="I42" s="3"/>
      <c r="J42" s="4"/>
    </row>
    <row r="43" spans="1:10" ht="44.25" customHeight="1">
      <c r="A43" s="10"/>
      <c r="B43" s="161"/>
      <c r="C43" s="161"/>
      <c r="D43" s="161"/>
      <c r="E43" s="7"/>
      <c r="F43" s="7"/>
      <c r="G43" s="11" t="s">
        <v>0</v>
      </c>
      <c r="H43" s="7"/>
      <c r="I43" s="1"/>
    </row>
    <row r="44" spans="1:10" ht="17.25">
      <c r="A44" s="7"/>
      <c r="B44" s="161"/>
      <c r="C44" s="161"/>
      <c r="D44" s="161"/>
      <c r="E44" s="11"/>
      <c r="F44" s="11"/>
      <c r="G44" s="7"/>
      <c r="H44" s="7"/>
    </row>
    <row r="45" spans="1:10" ht="17.25">
      <c r="A45" s="7"/>
      <c r="B45" s="7"/>
      <c r="C45" s="7"/>
      <c r="D45" s="10"/>
      <c r="E45" s="7" t="s">
        <v>10</v>
      </c>
      <c r="F45" s="7"/>
      <c r="G45" s="7"/>
      <c r="H45" s="7"/>
    </row>
    <row r="46" spans="1:10" ht="13.5">
      <c r="A46" s="7"/>
      <c r="B46" s="7"/>
      <c r="C46" s="7"/>
      <c r="D46" s="7"/>
      <c r="E46" s="7"/>
      <c r="F46" s="7"/>
      <c r="G46" s="7"/>
      <c r="H46" s="7"/>
    </row>
  </sheetData>
  <mergeCells count="12">
    <mergeCell ref="B42:D44"/>
    <mergeCell ref="B13:G13"/>
    <mergeCell ref="B15:E15"/>
    <mergeCell ref="D16:E16"/>
    <mergeCell ref="B19:E19"/>
    <mergeCell ref="B22:B23"/>
    <mergeCell ref="D2:G7"/>
    <mergeCell ref="D22:D23"/>
    <mergeCell ref="A33:B33"/>
    <mergeCell ref="B36:D36"/>
    <mergeCell ref="E36:G36"/>
    <mergeCell ref="A22:A23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J57"/>
  <sheetViews>
    <sheetView workbookViewId="0">
      <selection activeCell="B13" sqref="B13:F13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70" t="s">
        <v>163</v>
      </c>
      <c r="E2" s="170"/>
      <c r="F2" s="170"/>
      <c r="G2" s="170"/>
    </row>
    <row r="3" spans="1:9" ht="12.75" customHeight="1">
      <c r="D3" s="170"/>
      <c r="E3" s="170"/>
      <c r="F3" s="170"/>
      <c r="G3" s="170"/>
    </row>
    <row r="4" spans="1:9" ht="12.75" customHeight="1">
      <c r="D4" s="170"/>
      <c r="E4" s="170"/>
      <c r="F4" s="170"/>
      <c r="G4" s="170"/>
    </row>
    <row r="5" spans="1:9" ht="12.75" customHeight="1">
      <c r="D5" s="170"/>
      <c r="E5" s="170"/>
      <c r="F5" s="170"/>
      <c r="G5" s="170"/>
    </row>
    <row r="6" spans="1:9" ht="12.75" customHeight="1">
      <c r="D6" s="170"/>
      <c r="E6" s="170"/>
      <c r="F6" s="170"/>
      <c r="G6" s="170"/>
    </row>
    <row r="7" spans="1:9" ht="23.25" customHeight="1">
      <c r="D7" s="170"/>
      <c r="E7" s="170"/>
      <c r="F7" s="170"/>
      <c r="G7" s="170"/>
    </row>
    <row r="8" spans="1:9" ht="17.25">
      <c r="A8" s="10"/>
      <c r="B8" s="10"/>
      <c r="C8" s="10"/>
      <c r="D8" s="76"/>
      <c r="E8" s="76"/>
      <c r="F8" s="76"/>
      <c r="G8" s="76"/>
      <c r="H8" s="41"/>
      <c r="I8" s="1"/>
    </row>
    <row r="9" spans="1:9" ht="17.25">
      <c r="A9" s="10"/>
      <c r="B9" s="10"/>
      <c r="C9" s="10"/>
      <c r="D9" s="76"/>
      <c r="E9" s="76"/>
      <c r="F9" s="76"/>
      <c r="G9" s="76"/>
      <c r="H9" s="10"/>
      <c r="I9" s="1"/>
    </row>
    <row r="10" spans="1:9" ht="17.25">
      <c r="A10" s="10"/>
      <c r="B10" s="10"/>
      <c r="C10" s="10"/>
      <c r="D10" s="76"/>
      <c r="E10" s="76"/>
      <c r="F10" s="76"/>
      <c r="G10" s="76"/>
      <c r="H10" s="10"/>
      <c r="I10" s="1"/>
    </row>
    <row r="11" spans="1:9" ht="17.25">
      <c r="A11" s="10"/>
      <c r="B11" s="7"/>
      <c r="C11" s="7"/>
      <c r="D11" s="41" t="s">
        <v>3</v>
      </c>
      <c r="E11" s="41"/>
      <c r="F11" s="41"/>
      <c r="G11" s="41"/>
      <c r="H11" s="7"/>
      <c r="I11" s="1"/>
    </row>
    <row r="12" spans="1:9" s="6" customFormat="1" ht="24.75" customHeight="1">
      <c r="A12" s="12"/>
      <c r="B12" s="7"/>
      <c r="C12" s="7"/>
      <c r="D12" s="7"/>
      <c r="E12" s="7"/>
      <c r="F12" s="7"/>
      <c r="G12" s="7"/>
      <c r="H12" s="7"/>
      <c r="I12" s="5"/>
    </row>
    <row r="13" spans="1:9" s="6" customFormat="1" ht="19.5" customHeight="1">
      <c r="A13" s="10"/>
      <c r="B13" s="145" t="s">
        <v>4</v>
      </c>
      <c r="C13" s="145"/>
      <c r="D13" s="145"/>
      <c r="E13" s="145"/>
      <c r="F13" s="145"/>
      <c r="G13" s="41"/>
      <c r="H13" s="41"/>
      <c r="I13" s="5"/>
    </row>
    <row r="14" spans="1:9" s="6" customFormat="1" ht="17.25">
      <c r="A14" s="12"/>
      <c r="B14" s="10"/>
      <c r="C14" s="10"/>
      <c r="D14" s="10"/>
      <c r="E14" s="10"/>
      <c r="F14" s="10"/>
      <c r="G14" s="10"/>
      <c r="H14" s="10"/>
      <c r="I14" s="5"/>
    </row>
    <row r="15" spans="1:9" s="6" customFormat="1" ht="17.25">
      <c r="A15" s="12"/>
      <c r="B15" s="147" t="s">
        <v>74</v>
      </c>
      <c r="C15" s="147"/>
      <c r="D15" s="147"/>
      <c r="E15" s="147"/>
      <c r="F15" s="88"/>
      <c r="G15" s="10"/>
      <c r="H15" s="10"/>
      <c r="I15" s="5"/>
    </row>
    <row r="16" spans="1:9" s="6" customFormat="1" ht="19.5">
      <c r="A16" s="10"/>
      <c r="B16" s="10"/>
      <c r="C16" s="10"/>
      <c r="D16" s="93"/>
      <c r="E16" s="93"/>
      <c r="F16" s="93"/>
      <c r="G16" s="10"/>
      <c r="H16" s="10"/>
      <c r="I16" s="5"/>
    </row>
    <row r="17" spans="1:10" s="6" customFormat="1" ht="17.25">
      <c r="A17" s="11"/>
      <c r="B17" s="10"/>
      <c r="C17" s="10"/>
      <c r="D17" s="10"/>
      <c r="E17" s="10"/>
      <c r="F17" s="10"/>
      <c r="G17" s="10"/>
      <c r="H17" s="10"/>
      <c r="I17" s="5"/>
    </row>
    <row r="18" spans="1:10" s="6" customFormat="1" ht="17.25">
      <c r="A18" s="10"/>
      <c r="B18" s="146" t="s">
        <v>40</v>
      </c>
      <c r="C18" s="146"/>
      <c r="D18" s="146"/>
      <c r="E18" s="146"/>
      <c r="F18" s="14"/>
      <c r="G18" s="10"/>
      <c r="H18" s="10"/>
      <c r="I18" s="5"/>
    </row>
    <row r="19" spans="1:10" s="6" customFormat="1" ht="17.25">
      <c r="A19" s="106"/>
      <c r="B19" s="10"/>
      <c r="C19" s="10"/>
      <c r="D19" s="10"/>
      <c r="E19" s="54"/>
      <c r="F19" s="54"/>
      <c r="G19" s="10"/>
      <c r="H19" s="10"/>
      <c r="I19" s="5"/>
    </row>
    <row r="20" spans="1:10" s="6" customFormat="1" ht="18" thickBot="1">
      <c r="A20" s="12"/>
      <c r="B20" s="10"/>
      <c r="C20" s="10"/>
      <c r="D20" s="10"/>
      <c r="E20" s="10"/>
      <c r="F20" s="10"/>
      <c r="G20" s="10"/>
      <c r="H20" s="10"/>
      <c r="I20" s="5"/>
    </row>
    <row r="21" spans="1:10" s="6" customFormat="1" ht="33">
      <c r="A21" s="151" t="s">
        <v>6</v>
      </c>
      <c r="B21" s="151" t="s">
        <v>7</v>
      </c>
      <c r="C21" s="74" t="s">
        <v>44</v>
      </c>
      <c r="D21" s="151" t="s">
        <v>43</v>
      </c>
      <c r="E21" s="16" t="s">
        <v>35</v>
      </c>
      <c r="F21" s="16" t="s">
        <v>53</v>
      </c>
      <c r="G21" s="74" t="s">
        <v>8</v>
      </c>
      <c r="H21" s="10"/>
      <c r="I21" s="5"/>
    </row>
    <row r="22" spans="1:10" s="6" customFormat="1" ht="18" customHeight="1" thickBot="1">
      <c r="A22" s="152"/>
      <c r="B22" s="152"/>
      <c r="C22" s="75" t="s">
        <v>42</v>
      </c>
      <c r="D22" s="152"/>
      <c r="E22" s="57" t="s">
        <v>42</v>
      </c>
      <c r="F22" s="57" t="s">
        <v>42</v>
      </c>
      <c r="G22" s="57" t="s">
        <v>42</v>
      </c>
      <c r="H22" s="10"/>
      <c r="I22" s="5"/>
    </row>
    <row r="23" spans="1:10" s="6" customFormat="1" ht="20.25" customHeight="1">
      <c r="A23" s="107">
        <v>1</v>
      </c>
      <c r="B23" s="108" t="s">
        <v>11</v>
      </c>
      <c r="C23" s="23">
        <v>110000</v>
      </c>
      <c r="D23" s="22">
        <v>1</v>
      </c>
      <c r="E23" s="23">
        <f>SUM(C23*D23)</f>
        <v>110000</v>
      </c>
      <c r="F23" s="23">
        <f>SUM(E23*10%)</f>
        <v>11000</v>
      </c>
      <c r="G23" s="23">
        <f>SUM(E23*5)+(E23+F23)*7</f>
        <v>1397000</v>
      </c>
      <c r="H23" s="10"/>
      <c r="I23" s="5"/>
    </row>
    <row r="24" spans="1:10" ht="20.25" customHeight="1">
      <c r="A24" s="109">
        <v>2</v>
      </c>
      <c r="B24" s="110" t="s">
        <v>75</v>
      </c>
      <c r="C24" s="28">
        <v>95000</v>
      </c>
      <c r="D24" s="27">
        <v>1</v>
      </c>
      <c r="E24" s="23">
        <f t="shared" ref="E24:E43" si="0">SUM(C24*D24)</f>
        <v>95000</v>
      </c>
      <c r="F24" s="23">
        <f t="shared" ref="F24:F43" si="1">SUM(E24*10%)</f>
        <v>9500</v>
      </c>
      <c r="G24" s="23">
        <f t="shared" ref="G24:G43" si="2">SUM(E24*5)+(E24+F24)*7</f>
        <v>1206500</v>
      </c>
      <c r="H24" s="10"/>
      <c r="I24" s="1"/>
    </row>
    <row r="25" spans="1:10" ht="20.25" customHeight="1">
      <c r="A25" s="109">
        <v>3</v>
      </c>
      <c r="B25" s="110" t="s">
        <v>76</v>
      </c>
      <c r="C25" s="28">
        <v>95000</v>
      </c>
      <c r="D25" s="27">
        <v>1</v>
      </c>
      <c r="E25" s="23">
        <f t="shared" si="0"/>
        <v>95000</v>
      </c>
      <c r="F25" s="23">
        <f t="shared" si="1"/>
        <v>9500</v>
      </c>
      <c r="G25" s="23">
        <f t="shared" si="2"/>
        <v>1206500</v>
      </c>
      <c r="H25" s="10"/>
      <c r="I25" s="1"/>
    </row>
    <row r="26" spans="1:10" ht="20.25" customHeight="1">
      <c r="A26" s="107">
        <v>4</v>
      </c>
      <c r="B26" s="110" t="s">
        <v>77</v>
      </c>
      <c r="C26" s="28">
        <v>95000</v>
      </c>
      <c r="D26" s="27">
        <v>15</v>
      </c>
      <c r="E26" s="23">
        <f t="shared" si="0"/>
        <v>1425000</v>
      </c>
      <c r="F26" s="23">
        <f t="shared" si="1"/>
        <v>142500</v>
      </c>
      <c r="G26" s="23">
        <f t="shared" si="2"/>
        <v>18097500</v>
      </c>
      <c r="H26" s="10"/>
      <c r="I26" s="1"/>
    </row>
    <row r="27" spans="1:10" ht="20.25" customHeight="1">
      <c r="A27" s="109">
        <v>5</v>
      </c>
      <c r="B27" s="110" t="s">
        <v>13</v>
      </c>
      <c r="C27" s="28">
        <v>95000</v>
      </c>
      <c r="D27" s="27">
        <v>1</v>
      </c>
      <c r="E27" s="23">
        <f t="shared" si="0"/>
        <v>95000</v>
      </c>
      <c r="F27" s="23">
        <f t="shared" si="1"/>
        <v>9500</v>
      </c>
      <c r="G27" s="23">
        <f t="shared" si="2"/>
        <v>1206500</v>
      </c>
      <c r="H27" s="10"/>
      <c r="I27" s="1"/>
    </row>
    <row r="28" spans="1:10" ht="20.25" customHeight="1">
      <c r="A28" s="109">
        <v>6</v>
      </c>
      <c r="B28" s="110" t="s">
        <v>78</v>
      </c>
      <c r="C28" s="28">
        <v>95000</v>
      </c>
      <c r="D28" s="27">
        <v>1</v>
      </c>
      <c r="E28" s="23">
        <f t="shared" si="0"/>
        <v>95000</v>
      </c>
      <c r="F28" s="23">
        <f t="shared" si="1"/>
        <v>9500</v>
      </c>
      <c r="G28" s="23">
        <f t="shared" si="2"/>
        <v>1206500</v>
      </c>
      <c r="H28" s="10"/>
      <c r="I28" s="1"/>
    </row>
    <row r="29" spans="1:10" ht="20.25" customHeight="1">
      <c r="A29" s="107">
        <v>7</v>
      </c>
      <c r="B29" s="110" t="s">
        <v>79</v>
      </c>
      <c r="C29" s="28">
        <v>95000</v>
      </c>
      <c r="D29" s="27">
        <v>1</v>
      </c>
      <c r="E29" s="23">
        <f t="shared" si="0"/>
        <v>95000</v>
      </c>
      <c r="F29" s="23">
        <f t="shared" si="1"/>
        <v>9500</v>
      </c>
      <c r="G29" s="23">
        <f t="shared" si="2"/>
        <v>1206500</v>
      </c>
      <c r="H29" s="10"/>
      <c r="I29" s="2"/>
      <c r="J29" s="4"/>
    </row>
    <row r="30" spans="1:10" ht="20.25" customHeight="1">
      <c r="A30" s="109">
        <v>8</v>
      </c>
      <c r="B30" s="110" t="s">
        <v>80</v>
      </c>
      <c r="C30" s="28">
        <v>95000</v>
      </c>
      <c r="D30" s="27">
        <v>1</v>
      </c>
      <c r="E30" s="23">
        <f t="shared" si="0"/>
        <v>95000</v>
      </c>
      <c r="F30" s="23">
        <f t="shared" si="1"/>
        <v>9500</v>
      </c>
      <c r="G30" s="23">
        <f t="shared" si="2"/>
        <v>1206500</v>
      </c>
      <c r="H30" s="10"/>
      <c r="I30" s="2"/>
      <c r="J30" s="4"/>
    </row>
    <row r="31" spans="1:10" ht="20.25" customHeight="1">
      <c r="A31" s="109">
        <v>9</v>
      </c>
      <c r="B31" s="110" t="s">
        <v>81</v>
      </c>
      <c r="C31" s="28">
        <v>95000</v>
      </c>
      <c r="D31" s="27">
        <v>0.5</v>
      </c>
      <c r="E31" s="23">
        <f t="shared" si="0"/>
        <v>47500</v>
      </c>
      <c r="F31" s="23">
        <f t="shared" si="1"/>
        <v>4750</v>
      </c>
      <c r="G31" s="23">
        <f t="shared" si="2"/>
        <v>603250</v>
      </c>
      <c r="H31" s="10"/>
      <c r="I31" s="3"/>
      <c r="J31" s="4"/>
    </row>
    <row r="32" spans="1:10" ht="20.25" customHeight="1">
      <c r="A32" s="107">
        <v>10</v>
      </c>
      <c r="B32" s="110" t="s">
        <v>82</v>
      </c>
      <c r="C32" s="28">
        <v>95000</v>
      </c>
      <c r="D32" s="27">
        <v>1</v>
      </c>
      <c r="E32" s="23">
        <f t="shared" si="0"/>
        <v>95000</v>
      </c>
      <c r="F32" s="23">
        <f t="shared" si="1"/>
        <v>9500</v>
      </c>
      <c r="G32" s="23">
        <f t="shared" si="2"/>
        <v>1206500</v>
      </c>
      <c r="H32" s="10"/>
      <c r="I32" s="3"/>
      <c r="J32" s="4"/>
    </row>
    <row r="33" spans="1:10" ht="20.25" customHeight="1">
      <c r="A33" s="109">
        <v>11</v>
      </c>
      <c r="B33" s="110" t="s">
        <v>83</v>
      </c>
      <c r="C33" s="28">
        <v>95000</v>
      </c>
      <c r="D33" s="27">
        <v>1.5</v>
      </c>
      <c r="E33" s="23">
        <f t="shared" si="0"/>
        <v>142500</v>
      </c>
      <c r="F33" s="23">
        <f t="shared" si="1"/>
        <v>14250</v>
      </c>
      <c r="G33" s="23">
        <f t="shared" si="2"/>
        <v>1809750</v>
      </c>
      <c r="H33" s="10"/>
      <c r="I33" s="3"/>
      <c r="J33" s="4"/>
    </row>
    <row r="34" spans="1:10" ht="20.25" customHeight="1">
      <c r="A34" s="109">
        <v>12</v>
      </c>
      <c r="B34" s="110" t="s">
        <v>84</v>
      </c>
      <c r="C34" s="28">
        <v>95000</v>
      </c>
      <c r="D34" s="27">
        <v>1</v>
      </c>
      <c r="E34" s="23">
        <f t="shared" si="0"/>
        <v>95000</v>
      </c>
      <c r="F34" s="23">
        <f t="shared" si="1"/>
        <v>9500</v>
      </c>
      <c r="G34" s="23">
        <f t="shared" si="2"/>
        <v>1206500</v>
      </c>
      <c r="H34" s="10"/>
      <c r="I34" s="1"/>
    </row>
    <row r="35" spans="1:10" ht="20.25" customHeight="1">
      <c r="A35" s="107">
        <v>13</v>
      </c>
      <c r="B35" s="110" t="s">
        <v>85</v>
      </c>
      <c r="C35" s="28">
        <v>95000</v>
      </c>
      <c r="D35" s="27">
        <v>1</v>
      </c>
      <c r="E35" s="23">
        <f t="shared" si="0"/>
        <v>95000</v>
      </c>
      <c r="F35" s="23">
        <f t="shared" si="1"/>
        <v>9500</v>
      </c>
      <c r="G35" s="23">
        <f t="shared" si="2"/>
        <v>1206500</v>
      </c>
      <c r="H35" s="10"/>
    </row>
    <row r="36" spans="1:10" ht="20.25" customHeight="1">
      <c r="A36" s="109">
        <v>14</v>
      </c>
      <c r="B36" s="110" t="s">
        <v>86</v>
      </c>
      <c r="C36" s="28">
        <v>95000</v>
      </c>
      <c r="D36" s="27">
        <v>0.5</v>
      </c>
      <c r="E36" s="23">
        <f t="shared" si="0"/>
        <v>47500</v>
      </c>
      <c r="F36" s="23">
        <f t="shared" si="1"/>
        <v>4750</v>
      </c>
      <c r="G36" s="23">
        <f t="shared" si="2"/>
        <v>603250</v>
      </c>
      <c r="H36" s="10"/>
    </row>
    <row r="37" spans="1:10" ht="20.25" customHeight="1">
      <c r="A37" s="109">
        <v>15</v>
      </c>
      <c r="B37" s="110" t="s">
        <v>18</v>
      </c>
      <c r="C37" s="28">
        <v>93300</v>
      </c>
      <c r="D37" s="27">
        <v>1</v>
      </c>
      <c r="E37" s="23">
        <f t="shared" si="0"/>
        <v>93300</v>
      </c>
      <c r="F37" s="23">
        <f t="shared" si="1"/>
        <v>9330</v>
      </c>
      <c r="G37" s="23">
        <f t="shared" si="2"/>
        <v>1184910</v>
      </c>
      <c r="H37" s="10"/>
    </row>
    <row r="38" spans="1:10" ht="20.25" customHeight="1">
      <c r="A38" s="107">
        <v>16</v>
      </c>
      <c r="B38" s="110" t="s">
        <v>87</v>
      </c>
      <c r="C38" s="28">
        <v>95000</v>
      </c>
      <c r="D38" s="27">
        <v>1</v>
      </c>
      <c r="E38" s="23">
        <f t="shared" si="0"/>
        <v>95000</v>
      </c>
      <c r="F38" s="23">
        <f t="shared" si="1"/>
        <v>9500</v>
      </c>
      <c r="G38" s="23">
        <f t="shared" si="2"/>
        <v>1206500</v>
      </c>
      <c r="H38" s="10"/>
    </row>
    <row r="39" spans="1:10" ht="20.25" customHeight="1">
      <c r="A39" s="109">
        <v>17</v>
      </c>
      <c r="B39" s="110" t="s">
        <v>88</v>
      </c>
      <c r="C39" s="28">
        <v>95000</v>
      </c>
      <c r="D39" s="27">
        <v>0.5</v>
      </c>
      <c r="E39" s="23">
        <f t="shared" si="0"/>
        <v>47500</v>
      </c>
      <c r="F39" s="23">
        <f t="shared" si="1"/>
        <v>4750</v>
      </c>
      <c r="G39" s="23">
        <f t="shared" si="2"/>
        <v>603250</v>
      </c>
      <c r="H39" s="10"/>
    </row>
    <row r="40" spans="1:10" ht="20.25" customHeight="1">
      <c r="A40" s="109">
        <v>18</v>
      </c>
      <c r="B40" s="110" t="s">
        <v>89</v>
      </c>
      <c r="C40" s="28">
        <v>95000</v>
      </c>
      <c r="D40" s="27">
        <v>1.5</v>
      </c>
      <c r="E40" s="23">
        <f t="shared" si="0"/>
        <v>142500</v>
      </c>
      <c r="F40" s="23">
        <f t="shared" si="1"/>
        <v>14250</v>
      </c>
      <c r="G40" s="23">
        <f t="shared" si="2"/>
        <v>1809750</v>
      </c>
      <c r="H40" s="10"/>
    </row>
    <row r="41" spans="1:10" ht="20.25" customHeight="1">
      <c r="A41" s="107">
        <v>19</v>
      </c>
      <c r="B41" s="110" t="s">
        <v>90</v>
      </c>
      <c r="C41" s="28">
        <v>95000</v>
      </c>
      <c r="D41" s="27">
        <v>1</v>
      </c>
      <c r="E41" s="23">
        <f t="shared" si="0"/>
        <v>95000</v>
      </c>
      <c r="F41" s="23">
        <f t="shared" si="1"/>
        <v>9500</v>
      </c>
      <c r="G41" s="23">
        <f t="shared" si="2"/>
        <v>1206500</v>
      </c>
      <c r="H41" s="42"/>
    </row>
    <row r="42" spans="1:10" ht="20.25" customHeight="1">
      <c r="A42" s="109">
        <v>20</v>
      </c>
      <c r="B42" s="110" t="s">
        <v>91</v>
      </c>
      <c r="C42" s="28">
        <v>93300</v>
      </c>
      <c r="D42" s="27">
        <v>1</v>
      </c>
      <c r="E42" s="23">
        <f t="shared" si="0"/>
        <v>93300</v>
      </c>
      <c r="F42" s="23">
        <f t="shared" si="1"/>
        <v>9330</v>
      </c>
      <c r="G42" s="23">
        <f t="shared" si="2"/>
        <v>1184910</v>
      </c>
      <c r="H42" s="54"/>
    </row>
    <row r="43" spans="1:10" ht="20.25" customHeight="1" thickBot="1">
      <c r="A43" s="109">
        <v>21</v>
      </c>
      <c r="B43" s="110" t="s">
        <v>92</v>
      </c>
      <c r="C43" s="28">
        <v>93300</v>
      </c>
      <c r="D43" s="27">
        <v>1.5</v>
      </c>
      <c r="E43" s="23">
        <f t="shared" si="0"/>
        <v>139950</v>
      </c>
      <c r="F43" s="23">
        <f t="shared" si="1"/>
        <v>13995</v>
      </c>
      <c r="G43" s="23">
        <f t="shared" si="2"/>
        <v>1777365</v>
      </c>
      <c r="H43" s="54"/>
    </row>
    <row r="44" spans="1:10" ht="18" thickBot="1">
      <c r="A44" s="111"/>
      <c r="B44" s="112" t="s">
        <v>21</v>
      </c>
      <c r="C44" s="112"/>
      <c r="D44" s="113">
        <f>SUM(D23:D43)</f>
        <v>35</v>
      </c>
      <c r="E44" s="114">
        <f>SUM(E23:E43)</f>
        <v>3334050</v>
      </c>
      <c r="F44" s="115">
        <f>SUM(F23:F43)</f>
        <v>333405</v>
      </c>
      <c r="G44" s="116">
        <f>SUM(G23:G43)</f>
        <v>42342435</v>
      </c>
      <c r="H44" s="10"/>
    </row>
    <row r="45" spans="1:10" ht="17.25">
      <c r="A45" s="54"/>
      <c r="B45" s="117"/>
      <c r="C45" s="117"/>
      <c r="D45" s="118"/>
      <c r="E45" s="119"/>
      <c r="F45" s="119"/>
      <c r="G45" s="100"/>
      <c r="H45" s="10"/>
    </row>
    <row r="46" spans="1:10" ht="17.25">
      <c r="A46" s="10"/>
      <c r="B46" s="10"/>
      <c r="C46" s="10"/>
      <c r="D46" s="10"/>
      <c r="E46" s="54"/>
      <c r="F46" s="54"/>
      <c r="G46" s="10"/>
      <c r="H46" s="10"/>
    </row>
    <row r="47" spans="1:10" ht="42.75" customHeight="1">
      <c r="A47" s="10"/>
      <c r="B47" s="162" t="s">
        <v>46</v>
      </c>
      <c r="C47" s="162"/>
      <c r="D47" s="163"/>
      <c r="E47" s="165" t="s">
        <v>47</v>
      </c>
      <c r="F47" s="165"/>
      <c r="G47" s="165"/>
      <c r="H47" s="41"/>
    </row>
    <row r="48" spans="1:10" ht="17.25">
      <c r="A48" s="10"/>
      <c r="B48" s="7"/>
      <c r="C48" s="7"/>
      <c r="D48" s="11"/>
      <c r="E48" s="10"/>
      <c r="F48" s="10"/>
      <c r="G48" s="10"/>
      <c r="H48" s="10"/>
    </row>
    <row r="49" spans="1:8" ht="17.25">
      <c r="A49" s="10"/>
      <c r="B49" s="7"/>
      <c r="C49" s="7"/>
      <c r="D49" s="11"/>
      <c r="E49" s="10"/>
      <c r="F49" s="10"/>
      <c r="G49" s="10"/>
      <c r="H49" s="10"/>
    </row>
    <row r="50" spans="1:8" ht="17.25">
      <c r="A50" s="10"/>
      <c r="B50" s="11" t="s">
        <v>45</v>
      </c>
      <c r="C50" s="11"/>
      <c r="D50" s="7"/>
      <c r="E50" s="10"/>
      <c r="F50" s="10"/>
      <c r="G50" s="174" t="s">
        <v>93</v>
      </c>
      <c r="H50" s="174"/>
    </row>
    <row r="51" spans="1:8" ht="17.25">
      <c r="A51" s="10"/>
      <c r="B51" s="11"/>
      <c r="C51" s="11"/>
      <c r="D51" s="7"/>
      <c r="E51" s="10"/>
      <c r="F51" s="10"/>
      <c r="G51" s="10"/>
      <c r="H51" s="10"/>
    </row>
    <row r="52" spans="1:8" ht="17.25">
      <c r="A52" s="10"/>
      <c r="B52" s="7"/>
      <c r="C52" s="7"/>
      <c r="D52" s="11"/>
      <c r="E52" s="10"/>
      <c r="F52" s="10"/>
      <c r="G52" s="10"/>
      <c r="H52" s="10"/>
    </row>
    <row r="53" spans="1:8" ht="17.25">
      <c r="A53" s="10"/>
      <c r="B53" s="161" t="s">
        <v>9</v>
      </c>
      <c r="C53" s="161"/>
      <c r="D53" s="161"/>
      <c r="E53" s="10"/>
      <c r="F53" s="10"/>
      <c r="G53" s="41" t="s">
        <v>0</v>
      </c>
      <c r="H53" s="41"/>
    </row>
    <row r="54" spans="1:8" ht="17.25">
      <c r="A54" s="10"/>
      <c r="B54" s="161"/>
      <c r="C54" s="161"/>
      <c r="D54" s="161"/>
      <c r="E54" s="11"/>
      <c r="F54" s="11"/>
      <c r="G54" s="10"/>
      <c r="H54" s="10"/>
    </row>
    <row r="55" spans="1:8" ht="17.25">
      <c r="A55" s="10"/>
      <c r="B55" s="161"/>
      <c r="C55" s="161"/>
      <c r="D55" s="161"/>
      <c r="E55" s="11"/>
      <c r="F55" s="11"/>
      <c r="G55" s="11"/>
      <c r="H55" s="10"/>
    </row>
    <row r="56" spans="1:8" ht="13.5">
      <c r="A56" s="7"/>
      <c r="B56" s="7"/>
      <c r="C56" s="7"/>
      <c r="D56" s="7"/>
      <c r="E56" s="7" t="s">
        <v>10</v>
      </c>
      <c r="F56" s="7"/>
      <c r="G56" s="7"/>
    </row>
    <row r="57" spans="1:8" ht="13.5">
      <c r="A57" s="7"/>
      <c r="B57" s="7"/>
      <c r="C57" s="7"/>
      <c r="D57" s="7"/>
      <c r="E57" s="7"/>
      <c r="F57" s="7"/>
      <c r="G57" s="7"/>
    </row>
  </sheetData>
  <mergeCells count="11">
    <mergeCell ref="B53:D55"/>
    <mergeCell ref="B15:E15"/>
    <mergeCell ref="B18:E18"/>
    <mergeCell ref="A21:A22"/>
    <mergeCell ref="B21:B22"/>
    <mergeCell ref="D21:D22"/>
    <mergeCell ref="D2:G7"/>
    <mergeCell ref="B47:D47"/>
    <mergeCell ref="E47:G47"/>
    <mergeCell ref="B13:F13"/>
    <mergeCell ref="G50:H50"/>
  </mergeCells>
  <printOptions horizontalCentered="1"/>
  <pageMargins left="0" right="0" top="0.19685039370078741" bottom="0" header="0.51181102362204722" footer="0.51181102362204722"/>
  <pageSetup paperSize="9" scale="71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10</vt:i4>
      </vt:variant>
    </vt:vector>
  </HeadingPairs>
  <TitlesOfParts>
    <vt:vector size="29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զբոսայգի</vt:lpstr>
      <vt:lpstr>'4 երաժշտակ'!Область_печати</vt:lpstr>
      <vt:lpstr>'5 երաժշտակ '!Область_печати</vt:lpstr>
      <vt:lpstr>'6 երաժշտակ '!Область_печати</vt:lpstr>
      <vt:lpstr>'7 երաժշտակ'!Область_печати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https:/mul2.gyumricity.am/tasks/12226/oneclick/31a6c9c55efa82dde434965b58dcce02251eda1af4f506e62be0302b833113de.xlsx?token=ca3232a7ed614b2989b368261bee8c26</cp:keywords>
  <cp:lastModifiedBy>Admin</cp:lastModifiedBy>
  <cp:lastPrinted>2022-04-22T10:42:48Z</cp:lastPrinted>
  <dcterms:created xsi:type="dcterms:W3CDTF">2012-01-25T10:44:22Z</dcterms:created>
  <dcterms:modified xsi:type="dcterms:W3CDTF">2022-04-27T11:48:43Z</dcterms:modified>
</cp:coreProperties>
</file>